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charts/chart1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Ex2.xml" ContentType="application/vnd.ms-office.chartex+xml"/>
  <Override PartName="/xl/charts/style3.xml" ContentType="application/vnd.ms-office.chartstyle+xml"/>
  <Override PartName="/xl/charts/colors3.xml" ContentType="application/vnd.ms-office.chartcolorstyle+xml"/>
  <Override PartName="/xl/charts/chart2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UA\Social hållbarhet\Integration\Kronoberg tillsammans\Statistik och ansvarsfördelning\"/>
    </mc:Choice>
  </mc:AlternateContent>
  <xr:revisionPtr revIDLastSave="0" documentId="8_{8E25D72F-B6D7-48DB-9A49-4F953E1AA3ED}" xr6:coauthVersionLast="47" xr6:coauthVersionMax="47" xr10:uidLastSave="{00000000-0000-0000-0000-000000000000}"/>
  <bookViews>
    <workbookView xWindow="-120" yWindow="-120" windowWidth="29040" windowHeight="15720" firstSheet="3" activeTab="7" xr2:uid="{8E27B96F-83EB-48DB-85DA-6C88FDE03F4F}"/>
  </bookViews>
  <sheets>
    <sheet name="Information" sheetId="2" r:id="rId1"/>
    <sheet name="KÖN TOTAL - asyl+TPD" sheetId="3" r:id="rId2"/>
    <sheet name="KÖN (TPD)" sheetId="4" r:id="rId3"/>
    <sheet name="BOENDE TOTAL (Asyl+TPD)" sheetId="5" r:id="rId4"/>
    <sheet name="BOENDE (TPD)" sheetId="6" r:id="rId5"/>
    <sheet name="ÅLDERSGRUPPER TOTAL (Asyl+TPD)" sheetId="7" r:id="rId6"/>
    <sheet name="ÅLDERSGRUPPER (TPD)" sheetId="8" r:id="rId7"/>
    <sheet name="ASYLSÖKANDE AVSLAG" sheetId="9" r:id="rId8"/>
  </sheets>
  <externalReferences>
    <externalReference r:id="rId9"/>
    <externalReference r:id="rId10"/>
  </externalReferences>
  <definedNames>
    <definedName name="_xlchart.v5.0" hidden="1">'[1]Samordning Riket'!$A$1</definedName>
    <definedName name="_xlchart.v5.1" hidden="1">'[1]Samordning Riket'!$A$2:$A$22</definedName>
    <definedName name="_xlchart.v5.2" hidden="1">'[1]Samordning Riket'!$M$1</definedName>
    <definedName name="_xlchart.v5.3" hidden="1">'[1]Samordning Riket'!$M$2:$M$22</definedName>
    <definedName name="_xlchart.v5.4" hidden="1">'[2]Samordning Riket'!$A$1</definedName>
    <definedName name="_xlchart.v5.5" hidden="1">'[2]Samordning Riket'!$A$2:$A$22</definedName>
    <definedName name="_xlchart.v5.6" hidden="1">'[2]Samordning Riket'!$M$1</definedName>
    <definedName name="_xlchart.v5.7" hidden="1">'[2]Samordning Riket'!$M$2:$M$22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9" l="1"/>
  <c r="K34" i="2"/>
  <c r="I34" i="2"/>
  <c r="K30" i="2"/>
  <c r="R28" i="2"/>
  <c r="H28" i="2"/>
  <c r="L28" i="2"/>
  <c r="S28" i="2"/>
  <c r="Q2" i="2"/>
  <c r="Q6" i="2"/>
  <c r="Q8" i="2"/>
  <c r="Q9" i="2"/>
  <c r="Q10" i="2"/>
  <c r="Q12" i="2"/>
  <c r="Q28" i="2"/>
  <c r="J28" i="2"/>
  <c r="N28" i="2"/>
  <c r="M28" i="2"/>
  <c r="K28" i="2"/>
  <c r="I28" i="2"/>
  <c r="R27" i="2"/>
  <c r="H27" i="2"/>
  <c r="L27" i="2"/>
  <c r="S27" i="2"/>
  <c r="Q3" i="2"/>
  <c r="Q16" i="2"/>
  <c r="Q20" i="2"/>
  <c r="Q21" i="2"/>
  <c r="Q27" i="2"/>
  <c r="J27" i="2"/>
  <c r="N27" i="2"/>
  <c r="M27" i="2"/>
  <c r="K27" i="2"/>
  <c r="I27" i="2"/>
  <c r="R26" i="2"/>
  <c r="H26" i="2"/>
  <c r="L26" i="2"/>
  <c r="S26" i="2"/>
  <c r="Q13" i="2"/>
  <c r="Q15" i="2"/>
  <c r="Q19" i="2"/>
  <c r="Q14" i="2"/>
  <c r="Q22" i="2"/>
  <c r="Q4" i="2"/>
  <c r="Q26" i="2"/>
  <c r="J26" i="2"/>
  <c r="N26" i="2"/>
  <c r="M26" i="2"/>
  <c r="K26" i="2"/>
  <c r="I26" i="2"/>
  <c r="R25" i="2"/>
  <c r="H25" i="2"/>
  <c r="L25" i="2"/>
  <c r="S25" i="2"/>
  <c r="Q5" i="2"/>
  <c r="Q7" i="2"/>
  <c r="Q17" i="2"/>
  <c r="Q18" i="2"/>
  <c r="Q25" i="2"/>
  <c r="J25" i="2"/>
  <c r="N25" i="2"/>
  <c r="M25" i="2"/>
  <c r="K25" i="2"/>
  <c r="I25" i="2"/>
  <c r="S23" i="2"/>
  <c r="Q23" i="2"/>
  <c r="N23" i="2"/>
  <c r="M23" i="2"/>
  <c r="S22" i="2"/>
  <c r="N22" i="2"/>
  <c r="M22" i="2"/>
  <c r="S21" i="2"/>
  <c r="N21" i="2"/>
  <c r="M21" i="2"/>
  <c r="S20" i="2"/>
  <c r="N20" i="2"/>
  <c r="M20" i="2"/>
  <c r="S19" i="2"/>
  <c r="N19" i="2"/>
  <c r="M19" i="2"/>
  <c r="S18" i="2"/>
  <c r="N18" i="2"/>
  <c r="M18" i="2"/>
  <c r="S17" i="2"/>
  <c r="N17" i="2"/>
  <c r="M17" i="2"/>
  <c r="S16" i="2"/>
  <c r="N16" i="2"/>
  <c r="M16" i="2"/>
  <c r="S15" i="2"/>
  <c r="N15" i="2"/>
  <c r="M15" i="2"/>
  <c r="S14" i="2"/>
  <c r="N14" i="2"/>
  <c r="M14" i="2"/>
  <c r="S13" i="2"/>
  <c r="N13" i="2"/>
  <c r="M13" i="2"/>
  <c r="S12" i="2"/>
  <c r="N12" i="2"/>
  <c r="M12" i="2"/>
  <c r="S11" i="2"/>
  <c r="Q11" i="2"/>
  <c r="N11" i="2"/>
  <c r="M11" i="2"/>
  <c r="S10" i="2"/>
  <c r="N10" i="2"/>
  <c r="M10" i="2"/>
  <c r="S9" i="2"/>
  <c r="N9" i="2"/>
  <c r="M9" i="2"/>
  <c r="S8" i="2"/>
  <c r="N8" i="2"/>
  <c r="M8" i="2"/>
  <c r="S7" i="2"/>
  <c r="N7" i="2"/>
  <c r="M7" i="2"/>
  <c r="S6" i="2"/>
  <c r="N6" i="2"/>
  <c r="M6" i="2"/>
  <c r="S5" i="2"/>
  <c r="N5" i="2"/>
  <c r="M5" i="2"/>
  <c r="S4" i="2"/>
  <c r="N4" i="2"/>
  <c r="M4" i="2"/>
  <c r="S3" i="2"/>
  <c r="N3" i="2"/>
  <c r="M3" i="2"/>
  <c r="S2" i="2"/>
  <c r="N2" i="2"/>
  <c r="M2" i="2"/>
  <c r="B14" i="9"/>
  <c r="C14" i="9"/>
</calcChain>
</file>

<file path=xl/sharedStrings.xml><?xml version="1.0" encoding="utf-8"?>
<sst xmlns="http://schemas.openxmlformats.org/spreadsheetml/2006/main" count="1053" uniqueCount="133">
  <si>
    <t>Inskrivna per postnummer och kön</t>
  </si>
  <si>
    <t>Endast inskrivna personer 18 år eller äldre</t>
  </si>
  <si>
    <t>Kön</t>
  </si>
  <si>
    <t>Postnummer</t>
  </si>
  <si>
    <t>Kvinna</t>
  </si>
  <si>
    <t>Man</t>
  </si>
  <si>
    <t>Totaltsumma</t>
  </si>
  <si>
    <t>ALVESTA</t>
  </si>
  <si>
    <t>Övriga</t>
  </si>
  <si>
    <t>ALVESTA Summa</t>
  </si>
  <si>
    <t>LESSEBO</t>
  </si>
  <si>
    <t>LESSEBO Summa</t>
  </si>
  <si>
    <t>LJUNGBY</t>
  </si>
  <si>
    <t>LJUNGBY Summa</t>
  </si>
  <si>
    <t>MARKARYD</t>
  </si>
  <si>
    <t>MARKARYD Summa</t>
  </si>
  <si>
    <t>TINGSRYD</t>
  </si>
  <si>
    <t>TINGSRYD Summa</t>
  </si>
  <si>
    <t>UPPVIDINGE</t>
  </si>
  <si>
    <t>UPPVIDINGE Summa</t>
  </si>
  <si>
    <t>VÄXJÖ</t>
  </si>
  <si>
    <t>VÄXJÖ Summa</t>
  </si>
  <si>
    <t>ÄLMHULT</t>
  </si>
  <si>
    <t>ÄLMHULT Summa</t>
  </si>
  <si>
    <t>Inskrivna per postnummer och boendeform</t>
  </si>
  <si>
    <t>Boform</t>
  </si>
  <si>
    <t>ABO</t>
  </si>
  <si>
    <t>EBO</t>
  </si>
  <si>
    <t>Okänd</t>
  </si>
  <si>
    <t>ÖVRIGA</t>
  </si>
  <si>
    <t>Inskrivna per postnummer och åldersgrupp</t>
  </si>
  <si>
    <t>Alla åldrar</t>
  </si>
  <si>
    <t>Åldersgrupper</t>
  </si>
  <si>
    <t>0 år</t>
  </si>
  <si>
    <t>1-2 år</t>
  </si>
  <si>
    <t>3-5 år</t>
  </si>
  <si>
    <t>6 år</t>
  </si>
  <si>
    <t>7-9 år</t>
  </si>
  <si>
    <t>10-12 år</t>
  </si>
  <si>
    <t>13-15 år</t>
  </si>
  <si>
    <t>16-17 år</t>
  </si>
  <si>
    <t>18-19 år</t>
  </si>
  <si>
    <t>20-35 år</t>
  </si>
  <si>
    <t>36-59 år</t>
  </si>
  <si>
    <t>60-64 år</t>
  </si>
  <si>
    <t>65+ år</t>
  </si>
  <si>
    <t>1. KÖN TOTAL - både asylsökande och TPD</t>
  </si>
  <si>
    <t>3. BOENDE TOTALT - både asylsökande och TPD</t>
  </si>
  <si>
    <t>4. BOENDE ENBART TPD</t>
  </si>
  <si>
    <t>5. ÅLDERSGRUPPER TOTALT - både asylsökande och TPD</t>
  </si>
  <si>
    <t>6. ÅLDERSGRUPPER ENBART TPD</t>
  </si>
  <si>
    <t>2. KÖN ENBART TPD</t>
  </si>
  <si>
    <t>Kommun</t>
  </si>
  <si>
    <t>Inskrivna per län och kommun</t>
  </si>
  <si>
    <t>Endast inskrivna 18 år eller äldre med ett avslag som första stängande beslut i ett asylärende</t>
  </si>
  <si>
    <t>Kategori_Lst</t>
  </si>
  <si>
    <t>Avslag Laga kraft</t>
  </si>
  <si>
    <t>Avslag ej Laga kraft</t>
  </si>
  <si>
    <t>7. AVSLAG ENBART ASYLSÖKANDE</t>
  </si>
  <si>
    <t>Län</t>
  </si>
  <si>
    <t>vuxna totalt*</t>
  </si>
  <si>
    <t>vuxna MFD</t>
  </si>
  <si>
    <r>
      <t>Förändring MFD sedan</t>
    </r>
    <r>
      <rPr>
        <sz val="9"/>
        <color rgb="FFFFFFFF"/>
        <rFont val="Arial"/>
        <family val="2"/>
      </rPr>
      <t xml:space="preserve"> förra månaden</t>
    </r>
  </si>
  <si>
    <t>Vuxna asyl sökande</t>
  </si>
  <si>
    <t>andel MFD (vuxna)</t>
  </si>
  <si>
    <t>Alla åldrar Totalt</t>
  </si>
  <si>
    <t>Alla åldrar MFD</t>
  </si>
  <si>
    <t>Alla åldrar asyl sökande</t>
  </si>
  <si>
    <t>Aktivitets platser/ person</t>
  </si>
  <si>
    <t>Karta Samordning alla aktiviteter med platser inlagda i SharePoint</t>
  </si>
  <si>
    <t>BLEKINGE</t>
  </si>
  <si>
    <t>DALARNA</t>
  </si>
  <si>
    <t>GOTLAND</t>
  </si>
  <si>
    <t>GÄVLEBORG</t>
  </si>
  <si>
    <t>HALLAND</t>
  </si>
  <si>
    <t>JÄMTLAND</t>
  </si>
  <si>
    <t>JÖNKÖPING</t>
  </si>
  <si>
    <t>KALMAR</t>
  </si>
  <si>
    <t>KRONOBERG</t>
  </si>
  <si>
    <t>NORRBOTTEN</t>
  </si>
  <si>
    <t>SKÅNE</t>
  </si>
  <si>
    <t>STOCKHOLM</t>
  </si>
  <si>
    <t>SÖDERMANLAND</t>
  </si>
  <si>
    <t>UPPSALA</t>
  </si>
  <si>
    <t>VÄRMLAND</t>
  </si>
  <si>
    <t>VÄSTERBOTTEN</t>
  </si>
  <si>
    <t>VÄSTERNORRLAND</t>
  </si>
  <si>
    <t>VÄSTMANLAND</t>
  </si>
  <si>
    <t>VÄSTRA GÖTALAND</t>
  </si>
  <si>
    <t>ÖREBRO</t>
  </si>
  <si>
    <t>ÖSTERGÖTLAND</t>
  </si>
  <si>
    <t>Nod</t>
  </si>
  <si>
    <t>vuxna totalt</t>
  </si>
  <si>
    <t>Nord</t>
  </si>
  <si>
    <t xml:space="preserve">Öst </t>
  </si>
  <si>
    <t>Väst</t>
  </si>
  <si>
    <t>Syd</t>
  </si>
  <si>
    <t>* vuxna totalt har minskat med</t>
  </si>
  <si>
    <t>** från Mivs hemsida</t>
  </si>
  <si>
    <t>1 plats/pers</t>
  </si>
  <si>
    <t>eller mer</t>
  </si>
  <si>
    <t>KRONOBERGS LÄN Summa</t>
  </si>
  <si>
    <t>minus förvar (FVE/I/T etc.)</t>
  </si>
  <si>
    <t>RIKET (ej okänd/skyddad)</t>
  </si>
  <si>
    <t>personer sedan förra månaden.</t>
  </si>
  <si>
    <t>.</t>
  </si>
  <si>
    <t>jan</t>
  </si>
  <si>
    <t>plus</t>
  </si>
  <si>
    <t>feb</t>
  </si>
  <si>
    <t>mrs</t>
  </si>
  <si>
    <t>apr</t>
  </si>
  <si>
    <t>månad</t>
  </si>
  <si>
    <t>januari</t>
  </si>
  <si>
    <t>februari</t>
  </si>
  <si>
    <t>mars</t>
  </si>
  <si>
    <r>
      <t xml:space="preserve">Nyanlända totalt senaste 24 mån** </t>
    </r>
    <r>
      <rPr>
        <b/>
        <sz val="9"/>
        <color rgb="FFFF0000"/>
        <rFont val="Arial"/>
        <family val="2"/>
      </rPr>
      <t>(per den 28:e april!)</t>
    </r>
  </si>
  <si>
    <r>
      <rPr>
        <b/>
        <sz val="9.5"/>
        <color rgb="FF000000"/>
        <rFont val="Albany AMT"/>
      </rPr>
      <t>14</t>
    </r>
    <r>
      <rPr>
        <sz val="11"/>
        <color theme="1"/>
        <rFont val="Calibri"/>
        <family val="2"/>
        <scheme val="minor"/>
      </rPr>
      <t xml:space="preserve"> län har 1 plats/person eller mer</t>
    </r>
  </si>
  <si>
    <r>
      <rPr>
        <b/>
        <u/>
        <sz val="9"/>
        <color rgb="FF000000"/>
        <rFont val="Albany AMT"/>
      </rPr>
      <t>Alla</t>
    </r>
    <r>
      <rPr>
        <b/>
        <sz val="9"/>
        <color rgb="FF000000"/>
        <rFont val="Albany AMT"/>
      </rPr>
      <t xml:space="preserve"> noder</t>
    </r>
    <r>
      <rPr>
        <sz val="9"/>
        <color rgb="FF000000"/>
        <rFont val="Albany AMT"/>
      </rPr>
      <t xml:space="preserve"> har</t>
    </r>
  </si>
  <si>
    <t>ny data kommer den 5-9:e varje månad!</t>
  </si>
  <si>
    <t>minus</t>
  </si>
  <si>
    <t>maj</t>
  </si>
  <si>
    <t>april</t>
  </si>
  <si>
    <r>
      <t xml:space="preserve">Totalt angivna aktivitets platser **** på </t>
    </r>
    <r>
      <rPr>
        <b/>
        <u/>
        <sz val="10"/>
        <color rgb="FFFFFFFF"/>
        <rFont val="Arial"/>
        <family val="2"/>
      </rPr>
      <t>tot 205 insatser!</t>
    </r>
  </si>
  <si>
    <t>****filtrerat på "slutar efter den 1:a juni" -för att få med planerade sommaraktiviteter</t>
  </si>
  <si>
    <r>
      <t xml:space="preserve">*/** </t>
    </r>
    <r>
      <rPr>
        <b/>
        <u/>
        <sz val="9.5"/>
        <color rgb="FF000000"/>
        <rFont val="Albany AMT"/>
      </rPr>
      <t>Totala antalet individer i behov av aktiviteter beräknas</t>
    </r>
    <r>
      <rPr>
        <b/>
        <sz val="9.5"/>
        <color rgb="FF000000"/>
        <rFont val="Albany AMT"/>
      </rPr>
      <t xml:space="preserve"> ha minskat med 408 sedan förra månaden!</t>
    </r>
  </si>
  <si>
    <t>juni</t>
  </si>
  <si>
    <t>beräknat totalt antal individer med behov av insatser (§37a/TIA)</t>
  </si>
  <si>
    <t>juli</t>
  </si>
  <si>
    <t>augusti</t>
  </si>
  <si>
    <t>september</t>
  </si>
  <si>
    <t>oktober</t>
  </si>
  <si>
    <t>november</t>
  </si>
  <si>
    <t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</si>
</sst>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#####0"/>
    <numFmt numFmtId="165" formatCode="0.0"/>
  </numFmts>
  <fonts count="42">
    <font>
      <sz val="11"/>
      <color theme="1"/>
      <name val="Calibri"/>
      <family val="2"/>
      <scheme val="minor"/>
    </font>
    <font>
      <b/>
      <sz val="9.5"/>
      <color rgb="FF112277"/>
      <name val="Albany AMT"/>
    </font>
    <font>
      <b/>
      <sz val="14"/>
      <color theme="1"/>
      <name val="Calibri"/>
      <family val="2"/>
      <scheme val="minor"/>
    </font>
    <font>
      <b/>
      <sz val="12"/>
      <color rgb="FF000000"/>
      <name val="Helvetica"/>
      <family val="2"/>
    </font>
    <font>
      <sz val="12"/>
      <color theme="1"/>
      <name val="Calibri"/>
      <family val="2"/>
      <scheme val="minor"/>
    </font>
    <font>
      <sz val="12"/>
      <color rgb="FF000000"/>
      <name val="Helvetica"/>
      <family val="2"/>
    </font>
    <font>
      <b/>
      <sz val="10"/>
      <color rgb="FF000000"/>
      <name val="Helvetica"/>
      <family val="2"/>
    </font>
    <font>
      <sz val="10"/>
      <color rgb="FF000000"/>
      <name val="Helvetica"/>
      <family val="2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Helvetica"/>
      <family val="2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rgb="FFFFFFFF"/>
      <name val="Arial"/>
      <family val="2"/>
    </font>
    <font>
      <b/>
      <sz val="9"/>
      <color rgb="FFA6A6A6"/>
      <name val="Arial"/>
      <family val="2"/>
    </font>
    <font>
      <sz val="9"/>
      <color indexed="9"/>
      <name val="Arial"/>
      <family val="2"/>
    </font>
    <font>
      <sz val="9"/>
      <color rgb="FFFFFFFF"/>
      <name val="Arial"/>
      <family val="2"/>
    </font>
    <font>
      <b/>
      <sz val="10"/>
      <color rgb="FF000000"/>
      <name val="Arial"/>
      <family val="2"/>
    </font>
    <font>
      <sz val="9.5"/>
      <color rgb="FF000000"/>
      <name val="Albany AMT"/>
    </font>
    <font>
      <b/>
      <sz val="11"/>
      <color rgb="FFFF0000"/>
      <name val="Calibri"/>
      <family val="3"/>
      <scheme val="minor"/>
    </font>
    <font>
      <sz val="9.5"/>
      <name val="Albany AMT"/>
    </font>
    <font>
      <b/>
      <sz val="9.5"/>
      <color rgb="FF000000"/>
      <name val="Albany AMT"/>
    </font>
    <font>
      <sz val="9.5"/>
      <color rgb="FFFF0000"/>
      <name val="Albany AMT"/>
    </font>
    <font>
      <sz val="9"/>
      <color rgb="FF000000"/>
      <name val="Albany AMT"/>
    </font>
    <font>
      <b/>
      <u/>
      <sz val="9"/>
      <color rgb="FF000000"/>
      <name val="Albany AMT"/>
    </font>
    <font>
      <b/>
      <sz val="9"/>
      <color rgb="FF000000"/>
      <name val="Albany AMT"/>
    </font>
    <font>
      <b/>
      <sz val="9"/>
      <color rgb="FFFF0000"/>
      <name val="Arial"/>
      <family val="2"/>
    </font>
    <font>
      <b/>
      <sz val="9"/>
      <color rgb="FFFFFFFF"/>
      <name val="Arial"/>
      <family val="2"/>
    </font>
    <font>
      <sz val="11"/>
      <color rgb="FFFF0000"/>
      <name val="Calibri"/>
      <family val="3"/>
      <scheme val="minor"/>
    </font>
    <font>
      <sz val="11"/>
      <color rgb="FF000000"/>
      <name val="Albany AMT"/>
    </font>
    <font>
      <b/>
      <sz val="11"/>
      <color rgb="FFFF0000"/>
      <name val="Albany AMT"/>
    </font>
    <font>
      <b/>
      <sz val="11"/>
      <name val="Albany AMT"/>
    </font>
    <font>
      <u/>
      <sz val="11"/>
      <color theme="10"/>
      <name val="Albany AMT"/>
    </font>
    <font>
      <b/>
      <sz val="11"/>
      <color theme="6" tint="-0.499984740745262"/>
      <name val="Calibri"/>
      <family val="3"/>
      <scheme val="minor"/>
    </font>
    <font>
      <b/>
      <u/>
      <sz val="9.5"/>
      <color rgb="FF000000"/>
      <name val="Albany AMT"/>
    </font>
    <font>
      <b/>
      <sz val="9.5"/>
      <color theme="6" tint="-0.499984740745262"/>
      <name val="Albany AMT"/>
    </font>
    <font>
      <b/>
      <u/>
      <sz val="10"/>
      <color rgb="FFFFFFFF"/>
      <name val="Arial"/>
      <family val="2"/>
    </font>
    <font>
      <b/>
      <sz val="9.5"/>
      <color theme="6" tint="-0.249977111117893"/>
      <name val="Albany AMT"/>
    </font>
    <font>
      <b/>
      <sz val="10"/>
      <color rgb="FFFF0000"/>
      <name val="Albany AMT"/>
    </font>
    <font>
      <b/>
      <sz val="9.5"/>
      <color rgb="FFFF0000"/>
      <name val="Albany AMT"/>
    </font>
    <font>
      <sz val="9.5"/>
      <color theme="1" tint="0.499984740745262"/>
      <name val="Albany AMT"/>
    </font>
  </fonts>
  <fills count="22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  <fill>
      <patternFill patternType="solid">
        <fgColor rgb="FFEDF2F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666699"/>
        <bgColor rgb="FFFFFFFF"/>
      </patternFill>
    </fill>
    <fill>
      <patternFill patternType="solid">
        <fgColor rgb="FF16365C"/>
        <bgColor rgb="FFFFFFFF"/>
      </patternFill>
    </fill>
    <fill>
      <patternFill patternType="solid">
        <fgColor theme="9" tint="-0.249977111117893"/>
        <bgColor indexed="9"/>
      </patternFill>
    </fill>
    <fill>
      <patternFill patternType="solid">
        <fgColor theme="8" tint="-0.249977111117893"/>
        <bgColor rgb="FFFFFFFF"/>
      </patternFill>
    </fill>
    <fill>
      <patternFill patternType="solid">
        <fgColor theme="6" tint="-0.249977111117893"/>
        <bgColor rgb="FFFFFFFF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rgb="FF000000"/>
      </patternFill>
    </fill>
    <fill>
      <patternFill patternType="solid">
        <fgColor rgb="FFDDEBF7"/>
        <bgColor rgb="FF000000"/>
      </patternFill>
    </fill>
    <fill>
      <patternFill patternType="solid">
        <fgColor theme="4" tint="0.59999389629810485"/>
        <bgColor rgb="FF000000"/>
      </patternFill>
    </fill>
    <fill>
      <patternFill patternType="solid">
        <fgColor theme="8" tint="0.59999389629810485"/>
        <bgColor rgb="FF000000"/>
      </patternFill>
    </fill>
    <fill>
      <patternFill patternType="solid">
        <fgColor rgb="FF974706"/>
        <bgColor rgb="FFFFFFFF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CCCCFF"/>
      </bottom>
      <diagonal/>
    </border>
    <border>
      <left style="thin">
        <color indexed="3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rgb="FFCCCCFF"/>
      </right>
      <top style="thin">
        <color auto="1"/>
      </top>
      <bottom style="thin">
        <color rgb="FFCCCCFF"/>
      </bottom>
      <diagonal/>
    </border>
    <border>
      <left/>
      <right style="thin">
        <color auto="1"/>
      </right>
      <top/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</borders>
  <cellStyleXfs count="3">
    <xf numFmtId="0" fontId="0" fillId="0" borderId="0"/>
    <xf numFmtId="9" fontId="12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148">
    <xf numFmtId="0" fontId="0" fillId="0" borderId="0" xfId="0"/>
    <xf numFmtId="0" fontId="0" fillId="4" borderId="1" xfId="0" applyFill="1" applyBorder="1" applyAlignment="1">
      <alignment horizontal="left"/>
    </xf>
    <xf numFmtId="164" fontId="0" fillId="4" borderId="1" xfId="0" applyNumberFormat="1" applyFill="1" applyBorder="1" applyAlignment="1">
      <alignment horizontal="right"/>
    </xf>
    <xf numFmtId="0" fontId="0" fillId="0" borderId="1" xfId="0" applyBorder="1"/>
    <xf numFmtId="164" fontId="9" fillId="4" borderId="1" xfId="0" applyNumberFormat="1" applyFont="1" applyFill="1" applyBorder="1" applyAlignment="1">
      <alignment horizontal="right"/>
    </xf>
    <xf numFmtId="0" fontId="0" fillId="2" borderId="1" xfId="0" applyFill="1" applyBorder="1" applyAlignment="1">
      <alignment horizontal="left"/>
    </xf>
    <xf numFmtId="0" fontId="8" fillId="0" borderId="1" xfId="0" applyFont="1" applyBorder="1"/>
    <xf numFmtId="0" fontId="6" fillId="2" borderId="1" xfId="0" applyFont="1" applyFill="1" applyBorder="1" applyAlignment="1">
      <alignment horizontal="left" wrapText="1"/>
    </xf>
    <xf numFmtId="0" fontId="7" fillId="2" borderId="1" xfId="0" applyFont="1" applyFill="1" applyBorder="1" applyAlignment="1">
      <alignment horizontal="left" wrapText="1"/>
    </xf>
    <xf numFmtId="0" fontId="0" fillId="0" borderId="2" xfId="0" applyBorder="1"/>
    <xf numFmtId="0" fontId="1" fillId="3" borderId="2" xfId="0" applyFont="1" applyFill="1" applyBorder="1" applyAlignment="1">
      <alignment horizontal="center"/>
    </xf>
    <xf numFmtId="0" fontId="0" fillId="4" borderId="3" xfId="0" applyFill="1" applyBorder="1" applyAlignment="1">
      <alignment horizontal="left"/>
    </xf>
    <xf numFmtId="164" fontId="0" fillId="4" borderId="3" xfId="0" applyNumberFormat="1" applyFill="1" applyBorder="1" applyAlignment="1">
      <alignment horizontal="right"/>
    </xf>
    <xf numFmtId="0" fontId="0" fillId="4" borderId="3" xfId="0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2" xfId="0" applyFill="1" applyBorder="1" applyAlignment="1">
      <alignment horizontal="left"/>
    </xf>
    <xf numFmtId="0" fontId="6" fillId="2" borderId="1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left"/>
    </xf>
    <xf numFmtId="0" fontId="2" fillId="0" borderId="1" xfId="0" applyFont="1" applyFill="1" applyBorder="1"/>
    <xf numFmtId="0" fontId="9" fillId="4" borderId="3" xfId="0" applyFont="1" applyFill="1" applyBorder="1" applyAlignment="1">
      <alignment horizontal="left"/>
    </xf>
    <xf numFmtId="0" fontId="9" fillId="0" borderId="0" xfId="0" applyFont="1"/>
    <xf numFmtId="164" fontId="11" fillId="0" borderId="1" xfId="0" applyNumberFormat="1" applyFont="1" applyFill="1" applyBorder="1" applyAlignment="1">
      <alignment horizontal="right"/>
    </xf>
    <xf numFmtId="0" fontId="4" fillId="0" borderId="0" xfId="0" applyFont="1"/>
    <xf numFmtId="0" fontId="2" fillId="0" borderId="0" xfId="0" applyFont="1" applyFill="1"/>
    <xf numFmtId="0" fontId="0" fillId="0" borderId="0" xfId="0" applyFill="1"/>
    <xf numFmtId="0" fontId="0" fillId="0" borderId="1" xfId="0" applyFill="1" applyBorder="1"/>
    <xf numFmtId="164" fontId="0" fillId="0" borderId="1" xfId="0" applyNumberFormat="1" applyFill="1" applyBorder="1" applyAlignment="1">
      <alignment horizontal="right"/>
    </xf>
    <xf numFmtId="0" fontId="10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left" wrapText="1"/>
    </xf>
    <xf numFmtId="0" fontId="8" fillId="0" borderId="1" xfId="0" applyFont="1" applyFill="1" applyBorder="1"/>
    <xf numFmtId="49" fontId="14" fillId="5" borderId="4" xfId="0" applyNumberFormat="1" applyFont="1" applyFill="1" applyBorder="1" applyAlignment="1">
      <alignment horizontal="left"/>
    </xf>
    <xf numFmtId="49" fontId="14" fillId="5" borderId="5" xfId="0" applyNumberFormat="1" applyFont="1" applyFill="1" applyBorder="1" applyAlignment="1">
      <alignment horizontal="left" vertical="center" wrapText="1"/>
    </xf>
    <xf numFmtId="49" fontId="16" fillId="7" borderId="7" xfId="0" applyNumberFormat="1" applyFont="1" applyFill="1" applyBorder="1" applyAlignment="1">
      <alignment horizontal="left" vertical="center" wrapText="1"/>
    </xf>
    <xf numFmtId="49" fontId="14" fillId="8" borderId="5" xfId="0" applyNumberFormat="1" applyFont="1" applyFill="1" applyBorder="1" applyAlignment="1">
      <alignment horizontal="left" vertical="center" wrapText="1"/>
    </xf>
    <xf numFmtId="49" fontId="14" fillId="9" borderId="5" xfId="0" applyNumberFormat="1" applyFont="1" applyFill="1" applyBorder="1" applyAlignment="1">
      <alignment horizontal="left" vertical="center" wrapText="1"/>
    </xf>
    <xf numFmtId="0" fontId="0" fillId="2" borderId="11" xfId="0" applyFill="1" applyBorder="1" applyAlignment="1">
      <alignment horizontal="center" vertical="center"/>
    </xf>
    <xf numFmtId="0" fontId="0" fillId="10" borderId="11" xfId="0" applyFill="1" applyBorder="1" applyAlignment="1">
      <alignment horizontal="center" vertical="center"/>
    </xf>
    <xf numFmtId="9" fontId="0" fillId="2" borderId="11" xfId="1" applyFont="1" applyFill="1" applyBorder="1" applyAlignment="1">
      <alignment horizontal="center" vertical="center"/>
    </xf>
    <xf numFmtId="0" fontId="0" fillId="11" borderId="11" xfId="0" applyFill="1" applyBorder="1" applyAlignment="1">
      <alignment horizontal="center" vertical="center"/>
    </xf>
    <xf numFmtId="0" fontId="0" fillId="12" borderId="11" xfId="0" applyFill="1" applyBorder="1" applyAlignment="1">
      <alignment horizontal="center" vertical="center"/>
    </xf>
    <xf numFmtId="165" fontId="0" fillId="13" borderId="11" xfId="0" applyNumberFormat="1" applyFill="1" applyBorder="1" applyAlignment="1">
      <alignment horizontal="center" vertical="center"/>
    </xf>
    <xf numFmtId="0" fontId="18" fillId="13" borderId="1" xfId="0" applyFont="1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1" fontId="20" fillId="0" borderId="11" xfId="1" applyNumberFormat="1" applyFont="1" applyBorder="1" applyAlignment="1">
      <alignment horizontal="center" vertical="center"/>
    </xf>
    <xf numFmtId="9" fontId="0" fillId="2" borderId="1" xfId="1" applyFont="1" applyFill="1" applyBorder="1" applyAlignment="1">
      <alignment horizontal="center" vertical="center"/>
    </xf>
    <xf numFmtId="0" fontId="0" fillId="11" borderId="1" xfId="0" applyFill="1" applyBorder="1" applyAlignment="1">
      <alignment horizontal="center" vertical="center"/>
    </xf>
    <xf numFmtId="0" fontId="0" fillId="12" borderId="1" xfId="0" applyFill="1" applyBorder="1" applyAlignment="1">
      <alignment horizontal="center" vertical="center"/>
    </xf>
    <xf numFmtId="0" fontId="18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9" fontId="0" fillId="14" borderId="1" xfId="1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9" fontId="19" fillId="0" borderId="1" xfId="1" applyFont="1" applyFill="1" applyBorder="1" applyAlignment="1">
      <alignment horizontal="center" vertical="center"/>
    </xf>
    <xf numFmtId="0" fontId="18" fillId="14" borderId="1" xfId="0" applyFont="1" applyFill="1" applyBorder="1" applyAlignment="1">
      <alignment vertical="center"/>
    </xf>
    <xf numFmtId="9" fontId="0" fillId="0" borderId="1" xfId="1" applyFont="1" applyFill="1" applyBorder="1" applyAlignment="1">
      <alignment horizontal="center" vertical="center"/>
    </xf>
    <xf numFmtId="9" fontId="19" fillId="13" borderId="1" xfId="1" applyFont="1" applyFill="1" applyBorder="1" applyAlignment="1">
      <alignment horizontal="center" vertical="center"/>
    </xf>
    <xf numFmtId="1" fontId="0" fillId="12" borderId="1" xfId="0" applyNumberFormat="1" applyFill="1" applyBorder="1" applyAlignment="1">
      <alignment horizontal="center" vertical="center"/>
    </xf>
    <xf numFmtId="9" fontId="19" fillId="16" borderId="1" xfId="1" applyFont="1" applyFill="1" applyBorder="1" applyAlignment="1">
      <alignment horizontal="center" vertical="center"/>
    </xf>
    <xf numFmtId="0" fontId="18" fillId="17" borderId="12" xfId="0" applyFont="1" applyFill="1" applyBorder="1" applyAlignment="1">
      <alignment vertical="center"/>
    </xf>
    <xf numFmtId="0" fontId="18" fillId="18" borderId="12" xfId="0" applyFont="1" applyFill="1" applyBorder="1" applyAlignment="1">
      <alignment horizontal="center" vertical="center"/>
    </xf>
    <xf numFmtId="0" fontId="18" fillId="18" borderId="13" xfId="0" applyFont="1" applyFill="1" applyBorder="1" applyAlignment="1">
      <alignment horizontal="center" vertical="center"/>
    </xf>
    <xf numFmtId="0" fontId="18" fillId="19" borderId="13" xfId="0" applyFont="1" applyFill="1" applyBorder="1" applyAlignment="1">
      <alignment horizontal="center" vertical="center"/>
    </xf>
    <xf numFmtId="1" fontId="20" fillId="15" borderId="11" xfId="1" applyNumberFormat="1" applyFont="1" applyFill="1" applyBorder="1" applyAlignment="1">
      <alignment horizontal="center" vertical="center"/>
    </xf>
    <xf numFmtId="9" fontId="18" fillId="18" borderId="12" xfId="1" applyFont="1" applyFill="1" applyBorder="1" applyAlignment="1">
      <alignment horizontal="center" vertical="center"/>
    </xf>
    <xf numFmtId="0" fontId="18" fillId="20" borderId="12" xfId="0" applyFont="1" applyFill="1" applyBorder="1" applyAlignment="1">
      <alignment horizontal="center" vertical="center"/>
    </xf>
    <xf numFmtId="165" fontId="18" fillId="17" borderId="15" xfId="0" applyNumberFormat="1" applyFont="1" applyFill="1" applyBorder="1" applyAlignment="1">
      <alignment horizontal="center" vertical="center"/>
    </xf>
    <xf numFmtId="49" fontId="14" fillId="5" borderId="4" xfId="0" applyNumberFormat="1" applyFont="1" applyFill="1" applyBorder="1" applyAlignment="1">
      <alignment horizontal="left" vertical="center"/>
    </xf>
    <xf numFmtId="49" fontId="14" fillId="5" borderId="5" xfId="0" applyNumberFormat="1" applyFont="1" applyFill="1" applyBorder="1" applyAlignment="1">
      <alignment horizontal="left" wrapText="1"/>
    </xf>
    <xf numFmtId="49" fontId="14" fillId="5" borderId="5" xfId="0" applyNumberFormat="1" applyFont="1" applyFill="1" applyBorder="1" applyAlignment="1">
      <alignment horizontal="right" wrapText="1"/>
    </xf>
    <xf numFmtId="49" fontId="14" fillId="5" borderId="5" xfId="0" applyNumberFormat="1" applyFont="1" applyFill="1" applyBorder="1" applyAlignment="1">
      <alignment horizontal="center" wrapText="1"/>
    </xf>
    <xf numFmtId="49" fontId="14" fillId="8" borderId="5" xfId="0" applyNumberFormat="1" applyFont="1" applyFill="1" applyBorder="1" applyAlignment="1">
      <alignment horizontal="left" wrapText="1"/>
    </xf>
    <xf numFmtId="0" fontId="18" fillId="13" borderId="17" xfId="0" applyFont="1" applyFill="1" applyBorder="1" applyAlignment="1">
      <alignment vertical="center"/>
    </xf>
    <xf numFmtId="0" fontId="0" fillId="13" borderId="11" xfId="0" applyFill="1" applyBorder="1" applyAlignment="1">
      <alignment horizontal="center" vertical="center"/>
    </xf>
    <xf numFmtId="9" fontId="19" fillId="13" borderId="11" xfId="1" applyFont="1" applyFill="1" applyBorder="1" applyAlignment="1">
      <alignment horizontal="center" vertical="center"/>
    </xf>
    <xf numFmtId="0" fontId="18" fillId="13" borderId="19" xfId="0" applyFont="1" applyFill="1" applyBorder="1" applyAlignment="1">
      <alignment vertical="center"/>
    </xf>
    <xf numFmtId="0" fontId="0" fillId="13" borderId="1" xfId="0" applyFill="1" applyBorder="1" applyAlignment="1">
      <alignment horizontal="center" vertical="center"/>
    </xf>
    <xf numFmtId="0" fontId="23" fillId="13" borderId="1" xfId="0" applyFont="1" applyFill="1" applyBorder="1" applyAlignment="1">
      <alignment horizontal="center" vertical="center"/>
    </xf>
    <xf numFmtId="0" fontId="18" fillId="13" borderId="20" xfId="0" applyFont="1" applyFill="1" applyBorder="1" applyAlignment="1">
      <alignment vertical="center"/>
    </xf>
    <xf numFmtId="0" fontId="0" fillId="13" borderId="21" xfId="0" applyFill="1" applyBorder="1" applyAlignment="1">
      <alignment horizontal="center" vertical="center"/>
    </xf>
    <xf numFmtId="9" fontId="19" fillId="13" borderId="21" xfId="1" applyFont="1" applyFill="1" applyBorder="1" applyAlignment="1">
      <alignment horizontal="center" vertical="center"/>
    </xf>
    <xf numFmtId="0" fontId="0" fillId="0" borderId="26" xfId="0" applyBorder="1"/>
    <xf numFmtId="0" fontId="13" fillId="2" borderId="0" xfId="2" applyFill="1" applyBorder="1" applyAlignment="1">
      <alignment vertical="center"/>
    </xf>
    <xf numFmtId="0" fontId="0" fillId="2" borderId="0" xfId="0" applyFill="1" applyAlignment="1">
      <alignment vertical="center"/>
    </xf>
    <xf numFmtId="0" fontId="0" fillId="13" borderId="11" xfId="0" applyFill="1" applyBorder="1" applyAlignment="1">
      <alignment horizontal="left"/>
    </xf>
    <xf numFmtId="49" fontId="15" fillId="6" borderId="6" xfId="0" applyNumberFormat="1" applyFont="1" applyFill="1" applyBorder="1" applyAlignment="1">
      <alignment horizontal="left" vertical="center" wrapText="1"/>
    </xf>
    <xf numFmtId="49" fontId="28" fillId="21" borderId="31" xfId="0" applyNumberFormat="1" applyFont="1" applyFill="1" applyBorder="1" applyAlignment="1">
      <alignment horizontal="left" vertical="center" wrapText="1"/>
    </xf>
    <xf numFmtId="1" fontId="29" fillId="0" borderId="11" xfId="1" applyNumberFormat="1" applyFont="1" applyBorder="1" applyAlignment="1">
      <alignment horizontal="center" vertical="center"/>
    </xf>
    <xf numFmtId="1" fontId="0" fillId="2" borderId="11" xfId="0" applyNumberFormat="1" applyFill="1" applyBorder="1" applyAlignment="1">
      <alignment horizontal="center" vertical="center"/>
    </xf>
    <xf numFmtId="9" fontId="19" fillId="15" borderId="1" xfId="1" applyFont="1" applyFill="1" applyBorder="1" applyAlignment="1">
      <alignment horizontal="center" vertical="center"/>
    </xf>
    <xf numFmtId="1" fontId="29" fillId="15" borderId="32" xfId="1" applyNumberFormat="1" applyFont="1" applyFill="1" applyBorder="1" applyAlignment="1">
      <alignment horizontal="center" vertical="center"/>
    </xf>
    <xf numFmtId="1" fontId="18" fillId="18" borderId="14" xfId="0" applyNumberFormat="1" applyFont="1" applyFill="1" applyBorder="1" applyAlignment="1">
      <alignment horizontal="center" vertical="center"/>
    </xf>
    <xf numFmtId="1" fontId="23" fillId="13" borderId="11" xfId="0" applyNumberFormat="1" applyFont="1" applyFill="1" applyBorder="1" applyAlignment="1">
      <alignment horizontal="center" vertical="center"/>
    </xf>
    <xf numFmtId="1" fontId="0" fillId="13" borderId="11" xfId="0" applyNumberFormat="1" applyFill="1" applyBorder="1" applyAlignment="1">
      <alignment horizontal="center" vertical="center"/>
    </xf>
    <xf numFmtId="1" fontId="23" fillId="13" borderId="1" xfId="0" applyNumberFormat="1" applyFont="1" applyFill="1" applyBorder="1" applyAlignment="1">
      <alignment horizontal="center" vertical="center"/>
    </xf>
    <xf numFmtId="1" fontId="23" fillId="13" borderId="21" xfId="0" applyNumberFormat="1" applyFont="1" applyFill="1" applyBorder="1" applyAlignment="1">
      <alignment horizontal="center" vertical="center"/>
    </xf>
    <xf numFmtId="0" fontId="31" fillId="2" borderId="24" xfId="0" applyFont="1" applyFill="1" applyBorder="1" applyAlignment="1">
      <alignment horizontal="center" vertical="center"/>
    </xf>
    <xf numFmtId="0" fontId="33" fillId="2" borderId="26" xfId="2" applyFont="1" applyFill="1" applyBorder="1" applyAlignment="1">
      <alignment vertical="center"/>
    </xf>
    <xf numFmtId="0" fontId="0" fillId="13" borderId="22" xfId="0" applyFill="1" applyBorder="1" applyAlignment="1">
      <alignment horizontal="left" vertical="center"/>
    </xf>
    <xf numFmtId="0" fontId="18" fillId="13" borderId="11" xfId="0" applyFont="1" applyFill="1" applyBorder="1" applyAlignment="1">
      <alignment vertical="center"/>
    </xf>
    <xf numFmtId="1" fontId="34" fillId="0" borderId="11" xfId="1" applyNumberFormat="1" applyFont="1" applyBorder="1" applyAlignment="1">
      <alignment horizontal="center" vertical="center"/>
    </xf>
    <xf numFmtId="165" fontId="0" fillId="16" borderId="11" xfId="0" applyNumberFormat="1" applyFill="1" applyBorder="1" applyAlignment="1">
      <alignment horizontal="center" vertical="center"/>
    </xf>
    <xf numFmtId="165" fontId="0" fillId="14" borderId="11" xfId="0" applyNumberFormat="1" applyFill="1" applyBorder="1" applyAlignment="1">
      <alignment horizontal="center" vertical="center"/>
    </xf>
    <xf numFmtId="165" fontId="22" fillId="14" borderId="11" xfId="0" applyNumberFormat="1" applyFont="1" applyFill="1" applyBorder="1" applyAlignment="1">
      <alignment horizontal="center" vertical="center"/>
    </xf>
    <xf numFmtId="0" fontId="22" fillId="2" borderId="26" xfId="0" applyFont="1" applyFill="1" applyBorder="1" applyAlignment="1">
      <alignment horizontal="center" vertical="center"/>
    </xf>
    <xf numFmtId="0" fontId="36" fillId="2" borderId="0" xfId="0" applyFont="1" applyFill="1" applyAlignment="1">
      <alignment horizontal="center" vertical="center"/>
    </xf>
    <xf numFmtId="0" fontId="22" fillId="2" borderId="0" xfId="0" applyFont="1" applyFill="1" applyAlignment="1">
      <alignment horizontal="center" vertical="center"/>
    </xf>
    <xf numFmtId="0" fontId="22" fillId="2" borderId="33" xfId="0" applyFont="1" applyFill="1" applyBorder="1" applyAlignment="1">
      <alignment horizontal="center" vertical="center"/>
    </xf>
    <xf numFmtId="0" fontId="0" fillId="2" borderId="27" xfId="0" applyFill="1" applyBorder="1" applyAlignment="1">
      <alignment horizontal="left"/>
    </xf>
    <xf numFmtId="0" fontId="0" fillId="2" borderId="28" xfId="0" applyFill="1" applyBorder="1" applyAlignment="1">
      <alignment horizontal="center" vertical="center"/>
    </xf>
    <xf numFmtId="0" fontId="36" fillId="2" borderId="29" xfId="0" applyFont="1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2" borderId="30" xfId="0" applyFill="1" applyBorder="1" applyAlignment="1">
      <alignment horizontal="left"/>
    </xf>
    <xf numFmtId="0" fontId="22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1" fontId="18" fillId="18" borderId="13" xfId="0" applyNumberFormat="1" applyFont="1" applyFill="1" applyBorder="1" applyAlignment="1">
      <alignment horizontal="center" vertical="center"/>
    </xf>
    <xf numFmtId="0" fontId="38" fillId="13" borderId="11" xfId="0" applyFont="1" applyFill="1" applyBorder="1" applyAlignment="1">
      <alignment horizontal="center" vertical="center"/>
    </xf>
    <xf numFmtId="165" fontId="22" fillId="14" borderId="18" xfId="0" applyNumberFormat="1" applyFont="1" applyFill="1" applyBorder="1" applyAlignment="1">
      <alignment horizontal="center" vertical="center"/>
    </xf>
    <xf numFmtId="165" fontId="22" fillId="13" borderId="11" xfId="0" applyNumberFormat="1" applyFont="1" applyFill="1" applyBorder="1" applyAlignment="1">
      <alignment horizontal="center" vertical="center"/>
    </xf>
    <xf numFmtId="0" fontId="40" fillId="2" borderId="0" xfId="0" applyFont="1" applyFill="1" applyAlignment="1">
      <alignment horizontal="center" vertical="center"/>
    </xf>
    <xf numFmtId="0" fontId="22" fillId="2" borderId="29" xfId="0" applyFont="1" applyFill="1" applyBorder="1" applyAlignment="1">
      <alignment horizontal="center" vertical="center"/>
    </xf>
    <xf numFmtId="0" fontId="40" fillId="2" borderId="29" xfId="0" applyFont="1" applyFill="1" applyBorder="1" applyAlignment="1">
      <alignment horizontal="center" vertical="center"/>
    </xf>
    <xf numFmtId="0" fontId="22" fillId="2" borderId="26" xfId="0" applyFont="1" applyFill="1" applyBorder="1" applyAlignment="1">
      <alignment horizontal="left"/>
    </xf>
    <xf numFmtId="0" fontId="22" fillId="2" borderId="0" xfId="0" applyFont="1" applyFill="1" applyAlignment="1">
      <alignment horizontal="left"/>
    </xf>
    <xf numFmtId="0" fontId="22" fillId="2" borderId="27" xfId="0" applyFont="1" applyFill="1" applyBorder="1" applyAlignment="1">
      <alignment horizontal="left"/>
    </xf>
    <xf numFmtId="49" fontId="14" fillId="9" borderId="8" xfId="0" applyNumberFormat="1" applyFont="1" applyFill="1" applyBorder="1" applyAlignment="1">
      <alignment horizontal="center" vertical="center" wrapText="1"/>
    </xf>
    <xf numFmtId="49" fontId="14" fillId="9" borderId="9" xfId="0" applyNumberFormat="1" applyFont="1" applyFill="1" applyBorder="1" applyAlignment="1">
      <alignment horizontal="center" vertical="center" wrapText="1"/>
    </xf>
    <xf numFmtId="49" fontId="14" fillId="9" borderId="10" xfId="0" applyNumberFormat="1" applyFont="1" applyFill="1" applyBorder="1" applyAlignment="1">
      <alignment horizontal="center" vertical="center" wrapText="1"/>
    </xf>
    <xf numFmtId="0" fontId="0" fillId="13" borderId="8" xfId="0" applyFill="1" applyBorder="1" applyAlignment="1">
      <alignment horizontal="center" vertical="center" wrapText="1"/>
    </xf>
    <xf numFmtId="0" fontId="0" fillId="13" borderId="16" xfId="0" applyFill="1" applyBorder="1" applyAlignment="1">
      <alignment horizontal="center" vertical="center" wrapText="1"/>
    </xf>
    <xf numFmtId="0" fontId="24" fillId="13" borderId="22" xfId="0" applyFont="1" applyFill="1" applyBorder="1" applyAlignment="1">
      <alignment horizontal="center" vertical="center" wrapText="1"/>
    </xf>
    <xf numFmtId="0" fontId="30" fillId="2" borderId="23" xfId="0" applyFont="1" applyFill="1" applyBorder="1" applyAlignment="1">
      <alignment horizontal="left" vertical="center"/>
    </xf>
    <xf numFmtId="0" fontId="30" fillId="2" borderId="24" xfId="0" applyFont="1" applyFill="1" applyBorder="1" applyAlignment="1">
      <alignment horizontal="left" vertical="center"/>
    </xf>
    <xf numFmtId="0" fontId="32" fillId="2" borderId="24" xfId="0" applyFont="1" applyFill="1" applyBorder="1" applyAlignment="1">
      <alignment horizontal="left" vertical="center"/>
    </xf>
    <xf numFmtId="0" fontId="32" fillId="2" borderId="25" xfId="0" applyFont="1" applyFill="1" applyBorder="1" applyAlignment="1">
      <alignment horizontal="left" vertical="center"/>
    </xf>
    <xf numFmtId="0" fontId="32" fillId="2" borderId="0" xfId="2" applyFont="1" applyFill="1" applyBorder="1" applyAlignment="1">
      <alignment horizontal="left" vertical="center"/>
    </xf>
    <xf numFmtId="0" fontId="32" fillId="2" borderId="27" xfId="2" applyFont="1" applyFill="1" applyBorder="1" applyAlignment="1">
      <alignment horizontal="left" vertical="center"/>
    </xf>
    <xf numFmtId="0" fontId="39" fillId="2" borderId="26" xfId="0" applyFont="1" applyFill="1" applyBorder="1" applyAlignment="1">
      <alignment horizontal="left"/>
    </xf>
    <xf numFmtId="0" fontId="39" fillId="2" borderId="0" xfId="0" applyFont="1" applyFill="1" applyAlignment="1">
      <alignment horizontal="left"/>
    </xf>
    <xf numFmtId="0" fontId="39" fillId="2" borderId="27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center"/>
    </xf>
    <xf numFmtId="0" fontId="6" fillId="2" borderId="0" xfId="0" applyFont="1" applyFill="1" applyAlignment="1">
      <alignment horizontal="left" wrapText="1"/>
    </xf>
    <xf numFmtId="0" fontId="0" fillId="2" borderId="0" xfId="0" applyFill="1" applyAlignment="1">
      <alignment horizontal="left"/>
    </xf>
    <xf numFmtId="0" fontId="7" fillId="2" borderId="0" xfId="0" applyFont="1" applyFill="1" applyAlignment="1">
      <alignment horizontal="left" wrapText="1"/>
    </xf>
    <xf numFmtId="9" fontId="0" fillId="13" borderId="1" xfId="1" applyFont="1" applyFill="1" applyBorder="1" applyAlignment="1">
      <alignment horizontal="center" vertical="center"/>
    </xf>
    <xf numFmtId="0" fontId="41" fillId="2" borderId="0" xfId="0" applyFont="1" applyFill="1" applyAlignment="1">
      <alignment horizontal="left"/>
    </xf>
  </cellXfs>
  <cellStyles count="3">
    <cellStyle name="Hyperlänk" xfId="2" builtinId="8"/>
    <cellStyle name="Normal" xfId="0" builtinId="0"/>
    <cellStyle name="Pro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'[1]Samordning Riket'!$C$37</c:f>
              <c:strCache>
                <c:ptCount val="1"/>
                <c:pt idx="0">
                  <c:v>beräknat totalt antal individer med behov av insatser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'[1]Samordning Riket'!$B$38:$B$42</c:f>
              <c:strCache>
                <c:ptCount val="5"/>
                <c:pt idx="0">
                  <c:v>januari</c:v>
                </c:pt>
                <c:pt idx="1">
                  <c:v>februari</c:v>
                </c:pt>
                <c:pt idx="2">
                  <c:v>mars</c:v>
                </c:pt>
                <c:pt idx="3">
                  <c:v>april</c:v>
                </c:pt>
                <c:pt idx="4">
                  <c:v>maj</c:v>
                </c:pt>
              </c:strCache>
            </c:strRef>
          </c:cat>
          <c:val>
            <c:numRef>
              <c:f>'[1]Samordning Riket'!$C$38:$C$42</c:f>
              <c:numCache>
                <c:formatCode>General</c:formatCode>
                <c:ptCount val="5"/>
                <c:pt idx="0">
                  <c:v>57611</c:v>
                </c:pt>
                <c:pt idx="1">
                  <c:v>59271</c:v>
                </c:pt>
                <c:pt idx="2">
                  <c:v>59905</c:v>
                </c:pt>
                <c:pt idx="3">
                  <c:v>59452</c:v>
                </c:pt>
                <c:pt idx="4">
                  <c:v>58413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297-4858-B747-A54E346422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98282095"/>
        <c:axId val="898268655"/>
      </c:lineChart>
      <c:catAx>
        <c:axId val="8982820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898268655"/>
        <c:crosses val="autoZero"/>
        <c:auto val="1"/>
        <c:lblAlgn val="ctr"/>
        <c:lblOffset val="100"/>
        <c:noMultiLvlLbl val="0"/>
      </c:catAx>
      <c:valAx>
        <c:axId val="8982686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89828209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'[2]Samordning Riket'!$C$37</c:f>
              <c:strCache>
                <c:ptCount val="1"/>
                <c:pt idx="0">
                  <c:v>beräknat totalt antal individer med behov av insatser (§37a/TIA)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'[2]Samordning Riket'!$B$38:$B$43</c:f>
              <c:strCache>
                <c:ptCount val="6"/>
                <c:pt idx="0">
                  <c:v>januari</c:v>
                </c:pt>
                <c:pt idx="1">
                  <c:v>februari</c:v>
                </c:pt>
                <c:pt idx="2">
                  <c:v>mars</c:v>
                </c:pt>
                <c:pt idx="3">
                  <c:v>april</c:v>
                </c:pt>
                <c:pt idx="4">
                  <c:v>maj</c:v>
                </c:pt>
                <c:pt idx="5">
                  <c:v>juni</c:v>
                </c:pt>
              </c:strCache>
            </c:strRef>
          </c:cat>
          <c:val>
            <c:numRef>
              <c:f>'[2]Samordning Riket'!$C$38:$C$43</c:f>
              <c:numCache>
                <c:formatCode>General</c:formatCode>
                <c:ptCount val="6"/>
                <c:pt idx="0">
                  <c:v>57611</c:v>
                </c:pt>
                <c:pt idx="1">
                  <c:v>59271</c:v>
                </c:pt>
                <c:pt idx="2">
                  <c:v>59905</c:v>
                </c:pt>
                <c:pt idx="3">
                  <c:v>59452</c:v>
                </c:pt>
                <c:pt idx="4">
                  <c:v>58413</c:v>
                </c:pt>
                <c:pt idx="5">
                  <c:v>58005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63-40C5-B82B-7C1DCCF368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7971263"/>
        <c:axId val="247971743"/>
      </c:lineChart>
      <c:catAx>
        <c:axId val="2479712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247971743"/>
        <c:crosses val="autoZero"/>
        <c:auto val="1"/>
        <c:lblAlgn val="ctr"/>
        <c:lblOffset val="100"/>
        <c:noMultiLvlLbl val="0"/>
      </c:catAx>
      <c:valAx>
        <c:axId val="2479717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24797126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_xlchart.v5.1</cx:f>
        <cx:nf>_xlchart.v5.0</cx:nf>
      </cx:strDim>
      <cx:numDim type="colorVal">
        <cx:f>_xlchart.v5.3</cx:f>
        <cx:nf>_xlchart.v5.2</cx:nf>
      </cx:numDim>
    </cx:data>
  </cx:chartData>
  <cx:chart>
    <cx:title pos="t" align="ctr" overlay="1">
      <cx:tx>
        <cx:txData>
          <cx:v>maj -25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 b="1"/>
          </a:pPr>
          <a:r>
            <a:rPr lang="sv-SE" sz="1400" b="1" i="0" u="none" strike="noStrike" baseline="0">
              <a:solidFill>
                <a:srgbClr val="000000">
                  <a:lumMod val="65000"/>
                  <a:lumOff val="35000"/>
                </a:srgbClr>
              </a:solidFill>
              <a:latin typeface="Courier New"/>
            </a:rPr>
            <a:t>maj -25</a:t>
          </a:r>
        </a:p>
      </cx:txPr>
    </cx:title>
    <cx:plotArea>
      <cx:plotAreaRegion>
        <cx:series layoutId="regionMap" uniqueId="{6C994AC2-0E39-4951-81BD-2EB8C08B6FA7}">
          <cx:tx>
            <cx:txData>
              <cx:f>_xlchart.v5.2</cx:f>
              <cx:v>Aktivitets platser/ person</cx:v>
            </cx:txData>
          </cx:tx>
          <cx:dataLabels>
            <cx:visibility seriesName="0" categoryName="0" value="1"/>
          </cx:dataLabels>
          <cx:dataId val="0"/>
          <cx:layoutPr>
            <cx:geography cultureLanguage="sv-SE" cultureRegion="SE" attribution="Använder Bing">
              <cx:geoCache provider="{E9337A44-BEBE-4D9F-B70C-5C5E7DAFC167}">
                <cx:binary>1HxZctxIkvZVZHoesIDYo61rzApAbsyFZHKT9AKjKBZ2BBARWJ97rlAn6P8KfQFd7PdMljQixa6e
UmvMRi9gAoHAEl+4++efB/jX++Ev98XDnX41lEVl/nI//Pw6sbb+y08/mfvkobwzJ2V6r5VRv9qT
e1X+pH79Nb1/+OmDvuvTKv4JuR756T650/ZheP2ff4WrxQ9qo+7vbKqqi/ZBj/sH0xbW/EHbi02v
7j6UaRWmxur03no/v768OgvWy7PN9vWrh8qmdrwa64efXz857fWrn55f7Ksbvyrg2Wz7AfpSeUK4
60pGhfAw4Yy9flWoKv692RMnHuJCSo9JiTzB6adb7+5K6H5p1X2eqKL8dPilJzo+z92HD/rBGHin
498nXZ+8wJOWe9VW9jCAMYwltHQPOo0fXr9KjQoemwJ1eI3L2fG9f3o6+P/512cHYCSeHfkCn+fD
9q+avoLH38zWq90CHuW7ocNOkMCMYkQl4hwT8hQdeuIJiZhHMCMMERd9uvUjOn7xkMMMfXhVfPx7
9anpf47Qs+7PUHrW+kMhdfrxb9urzS+78I8G5c8ZEsMniHLugo1gziWS/ClU5AR7yEPSRS6TrvTE
p1s/QnX68e+lLe6qD58O/89h+qLrM4i+aPmh4Fl8/NvNZuaf7Rd/NBp/Eh/vhBABDowgjghz5TNT
OliaxJRgRDBxxTNLWnz8e1c8vFc6/qMnetnRfdn3GUBfNv1QCIW/bH7Z7375o8H4k/C4J5JKyZkn
GQDhMgDgyzgE5gPBSWBooZR6HMLUo5N9NJ/wrrjT1Z35Rk/3rPszlJ61/lBALX/ZfF8/R9mJZMT1
JOf0gAYCRvAlUOhEYI+5nkeQEBi73lOglnfFwct9K1DPuj8D6lnrDwXU4uw7ByTKT4jgjEoCTo1Q
7uKnQIkT6rngED0CdvfoD7+0qIX6xnD0ueMzcD4f/6FgOf3422798bdz4HWfJvJLkfnPOTuAhoJp
SESkeJkrEJcLTAEWDLRcQKj6EprTj/+o8o//qIHafWp46ZlejkZPOj+D6EnbDwXT+pfN9pf9H43G
n0YIQZQRFJIfjFygbk+Nh524FKg39cjB19FDtPoSofVdUUI++W20+0nnZwg9afuxENqf7c782fek
dBCKuCQeJ54kGKwFA6f+MhSRE8oBG0htPY6Yy5+Z0VqrSr1/0PG3BqOvLvAcrOc3+KEA253t9/7Z
1dVs92luv+Rk/pxZMSAPVEBuxJEkBz3hKWLIPXHFgTh8NrtPt35keTul9Xtl7UP1rZB9fYVnmH19
wg8F2uX643/tvqcAQQEwhCiFUOUiTJ6bGD6hkrvM8yhHiH3lBy/zj/+vevgE4kvz5+Ug9anfM3A+
Hf6xIPn4Wzjbb3/ZfWceLsFWMKeUSODb5KuEiZ0wQYTnMiwg4wXp6BMKj6Z0+fEfHx50eVd9m+bw
rPtznJ5e/IeC6/r8/BKS20+j9dKc/ZM+D5waERSYHKcc1AX0jEoAF+QuRVKCbEQIEIpPt34E6rqu
DSS338glnvZ+BtPTxh8KpZuPf9tvv7tBgZmAPuR5wMqxS/hTNoFPPIqESzAnTBKBnhnUzce/6/Lb
jOmLrs8Q+qLlR4Pn8mr2/ekDORGMewjEbiIAiGfSAz8RCEsCtIKA1AeW9tSSYDCNffg3CcSLF/ka
ta9v9CPid6CA39fIQCX3XMwwpLXAGigwiqdGxkFEB3WWAD08UvqvjewwshXwwH9HRfodxOeXeRnG
52f9eED+b3APTjhB1OXyJWmJnXgMqlZggS74SxCgXjDEb6YeR/A+934Js8+NPx5U+19eLT7+dgUE
5HvWpqiA4pN78IrIwwcPKp9aHWi2wD+oFAxy6Mca8JdqxnHE9R082T8sUJFvqVG9cImXkHt6kx8K
vo+/7Wf+/uzTTP/3eSNU5jHllIGELrgUAj3NlT1yIgFIKN1jCSIIJACfbv3IGz/+ph/ea/Xp4EvP
83Lu9bnjM4A+H//BYDkQkYNNfX+TYoQKyaTnMeS5z0yKnjDGJRB6jtzDac/KvR9/O8SxGAzq2+zp
ef+vsHp6+f/TkP2zh3t0QY8T98k5f3KJCzu4Nw9K8sxFjyWrp94PVERMsQCQyLGm9SwB+7zm5J8/
z8uG9Lnjk4f/X1/E8s8XuHxeBxTe2bvZcQHRF2tc/rj1+IqwrulZ199V7xdBehyv1YefXyMEY/p5
WdLhEk/U8s8D9azHw52x0JkAm3DB0YHIJI9G9fpV/3Bo8TyQQKB+5YIQAgo9+MjXr4Ct2eTn1wzU
kWNp0qj2sE/pCSjEBDwpXIYf1zF9eqNzVYyxqj6//u/7r6q2PFdpZc3Prw+ZRP142uF1YL0UaF2Q
0wPHgRonrIwC31vf3+2hIANne//hDY0iTKBkZmO32rSlM5zLoWg3VSO2lXveJkl1X9YUBQPCdgdH
PJnKsG1wchkXcbWfxvVEZeJ7QqHFVAh3IzId+aPXJQGJCnPWmTFaOarYV9EUbxNDp3ncOWnIYsdb
xlaSZVqnUeCoqg8rtHb6Hq8Q7+oFYbn0x6z3s8ymiR9zvsDjlAUGGm9U5yd5RsMuLukySZru8gvY
XhiXw2Kxp+NCoWTiQkXkUKh3PQbE78txYRWSw2CbITSVB3dXyqmXjWxiv4/bcUcS4dxM4+iXQ0EC
S1C18LBj9jU3zdwZw7jU0TzPDLsYdamDoWvoIh5IMldKxH5cT8O7LHdifzAumiWeQIFoymQb9SwL
CC+H0CNKL7Ipsgsala5vx2rcEG6VXxkPbzC1+HpKht93M1r6VcRv3ZatiUV8iw6b3HObWdLmdeB5
jpj8PFN7JZvmioKGsx4Ub/zIoulKN5G+SDiaHfeirnOvnJLPUF40FzJK3avOKO2XVntrfthNxgiH
yTSYQA5V4ucTwrc90gDIhKftcdfcFqSxyz+GhHwNyUF74iBcwDIyEDgOU/mLqZoMmeCqoG3I9BzV
04cOedHt0DG9KLGbz0uVObfU2s4vgWZsE82y2zZbOahJbork2vHGcU1wXDe+29Xj2uQdCmAcbRht
BlCMd23boN3xV3fYxco6YRNXMmhiRyxVbWq/UEL5MYqibVJbextPO8/h9U0OBnwWYfzOHRG7iZMw
kTHeuhM+G7FKLltUvE0G834qYX7XjA++jK29zjmNt20DxdrP/uaFiYuhFv504h6zFeKhg5OAtUHg
Sb4cpSFGGc8l1qEWXuR7HUPXFo3dyrIEBa6u8DWThVo2OC7hQUkZtrwIoTE1M6Gj0CrXN32Nr1ug
BIOfcl0FNOvJWU6xt+hLNPqoa1PucxG1ofXEBMBLPfqaF+t6mLob2hbxMnJJv3DJh5503tY1Zbuc
xoKsptIOW5EOTvgv3vorN8aYx0DzYrASAJbeuM/M1Zh86IjnmNDVbFz0qZuBWVV6MxmDt1bLJtSy
4nOcOCq0WcJXtI94UGSC3sS8buapM4zzlInyfBJRtFJJ0U5+3eXxktZ8l+fpKZ0sukaQzV/EubOK
RqODbrTRjqKI+gOrzGVPVDX3ctn4VYqGU5JVzmmrzRR25SCDP35h9JUxMI7wwWPDGiJYu8LcpzBn
tctrXBkb0qHPw4wWeMNx0c5HkZU+zaJm1cf1dZqM4p3hwyrvhLhuPOwuZZ7uiz6vDoZrNxUsH96Y
LrMbnWpk/eP+cZO6LF32FRO3jfQeqmT09mlq0KlDmnqG6jL/F290fOInkYhB+dODRW0McwQreA8T
+wvzrrQYBlgAokM3LZaYW7kbbYpWmar5YsQIh1GbZEFZFVFASDkuwYOddZ0KnYlE6//e1J14l9WO
s26EIouaNK1PnSIQJnVbP07o2svGZAv22O1Fk4aoj+NzPXlx4Mmu9RNDxq2y6bSlOt1pPullMbV7
kozToogmuFFUVQvW1W9yCAvbipN4K6vTRztQtse7uh79hmXineROFIrU0mWv1Cke42hb0rwL5ehV
q8rR6sYU0q9s1YWtarztmNJ0I/rWzPKhcW7rFG0nB5sPWA63XjT8C2+KGND6Z45CcFhnizHkXpB/
HSjHl+Pt1EPBq8Qrw8Zpx0AVvJy5Q2/rYOr6LjCp6FdupYZ9Ooh1wzt8W0AQXDUlysO2xfKqJV4x
s6pQixzZYqMijdtgGNxhFZft7Th17sYjcXpZS0NWdio8PyVucikcdEVof12LnK9ZilJfD5pe9jGd
ER3Psk7icy6T3u8165demseOT5P0NPeM9YmuxyU6ODGZoypMak8HpRCN33kDvfSSrF8Zd4iDKvXd
Csp8i0boLBjyJJ1JcGUXqhhmLGNyldKCr1xp0mU5iua8z9qAuYVd57agl1VvhplRH7LJ5KsYZNpT
4WR4NdDivhuLaVUQGW+hXF8GAndLhDMnYJ6SZ8dNN03yDCaxrucjqdp3youKULXSC7o+fu/QUl42
vWyC1h3jUOQ1+E+Xa79zHSH8siBvsCm3TZrh6z5SKGRZLReO27Qzk7JpbqeuWViP57OjKy8xahax
9PKZtV4U1JI0Aa4H/atjzGVS9m7nD1FTv01plCwyTa/bjNtVLweyA9/3wdjEWRFHlzvZdPOSJW+i
2kQzlMV94CTVeIptCZeoq6LbpmWnN3Vk5qK8NG1d30KdVe1QXBZ+23bjmTuWceNPlL3NI6GCeoBI
kSla+2XSmwXUY/UstjU7B6LBRA6G1xZl5LdSmtMiny6KNpK+6sQUjqnUe8XqN2oQ5btsqqswrjuz
jnNGrnTdr5vD8YrxetaxsZ8PMY/aRaLzPEhdjwcQANpTgfv6hpAYSI5LNfWbOPL8XgzjG0ZvB1b3
ATGsXTq4Mfs8QSHuRz8dE7UrGyaD383Za9OA1mYdNZH7bkq5ClKM471Wa9dONNRdM93SJLnwCrg3
q1kR+UOdhllVx9jPeoxOgXMRPe/z7hw1HbmeumTydVRmV2li+IzIaU5zXK9SKeJdI2kRIhr1d8CB
fOlmdlZmbXpaiKJbTDmJZ+gQzI+7aDqP4hxo4sEUqs8ntBVuz6g7Xk2cO7PYFHZRHyy3rdBKF9NM
jGP1jlCWgvMv04B1BEy20Em+zqukOLWZuMx03qwYwh0QWvdM0Lzf9cBII5/HafGmIIUK6xRnZ5Y4
C5X30UylEbgt19i5AUIxEp6vaz5yv1c486s+J4umEv3Ww+OlbuvJC3FVmVM5ovI8dZAbmo44qT+4
2b1iNt46E463bA7WaRPOl0dTG2TcBMJt0PzoQYakDhQZh3ORCL+BhWln7cHmJq/XgQaPOVelFuHx
jKQu0BCIvNUPzthGIxDuIgRPF+2AiES74682FSpkqUUh0t7qj8M09eghEH8Z1jxY6gu5OqIMFs1D
Te5ZoG4j23InQV7Aj6Od5AxvUK/lwm3AMTTZ1F0VE2u23HfG7nrSzXguXLeK/BicWDTQSINtv3Gb
7JB55L9KXIZqbGZo6rrtlFfVeV3Ul3E6qHzu9haH+SFKDWMTrS0IbutM+VNKyc5Jc7LzaNSBDUPa
FEl94fVuucU1OR2B2y0VSSe/sQ5d16S61tbYdB6jIrBU27Opv318lLyJAefWCaZB8MuiqZ2g73Ia
aE8282kA/xvRws5R1bE3U1/M+gl175O0O2+k/VBFlmxGmtd7ZJ13ogbb5Vm+87K+uiJRlvlx3uab
jpK5M9k4RMCirxFWOGw8tDMMk1ms+/GNmWrfRJItOlnCOEW2CKsezme4TS7LbNoMQ9zMMyntSrlV
sXz0gzZzBUw7R61sShJ/GqcGIp+Us7pRdl82JZvrrMlCUvSBTst0n4sRrVJRtjO3aM9Y2rWb43hH
Lud+NQ2+6UzxYYRYtX10k3ysgrpMyyBz8+kd7crMl7pOZlOtyNzVjZqptksu4i6N/NKrWWBUN/iK
xvYMtDd+irPsBsVDeSac6B7zuL6F74ac5VCJi3qsBVkJoS4a0wzLYzjOyuo2H1UZ9jVgmIHjDjuL
0E5jwpYV03rF+Bhk0k2XDSLZ5SiG+wQyq3PDpg+48cSqbI0Bp1h01i8cicPHWeTF+M3RzroCUh5p
6K6DZH+Mhj44Tht7mDsW4ch/fO0qBzfpon6k/ujmtwmyzbI88KLYeDJwMuV64cTybv1oyz034I2F
nHm2gxtrPb4rdEZWVU96aFBjkFSZPKtTKs8yVnfryvN2VdWBnsCKKZvlOc/8Aid3ihYD9UmmhT+m
fbrM4+1wYAF6iqdlqjvm86YmO3rY6MarZ8PRj411k84LBITiYCjHDYPkef7YqppOraqMIZgDKJ1n
ozGzCGUeUPo2WcZud+tkYvArZas3VZmNvtO5Isg63SybCTw20EwghKV1Fygfz7xR4FmMbPKWYT1P
sqm8L4EB6l5sOmAb+8cNGsugVfW8TduDX8JNMNVDskPwlVTg1lPAiCK/xhTvbAZBbWpcH3Od9z5T
C87bHWe9WB8n8QCUd2NXDlWp8lWL9gmsTrvOE+rNQHUKE5vYlWu4PTd20AElD65nq7um+WAmzra1
x7t5bN8XVJh3cZIm8wi+85nxoakSoMna+NxBaZCxzrzHSR86PUmX6ViWs5xHeCfVCMwhVjD9+1iC
OoO8OagEPo5Gsq0B152IChkqa2CiDCkOIlY2b4XUB+9/RKaPzQpRsDddjsMyN5NeVMob58D0bmTW
d0s61ldFhfttyZmaObhdqXKZyxqIvfQ0DysqcOiUaRoOjeXL5pDG6jG9zkb9oStTSIdJNMmwLjLm
m6E1Z2Vi+yV8GUlncsAhdwa8B1o2zEZDq6ASUi1pg5xZXuTN26LjFxOv9m3ZLROuxpsul6cdTdP3
jtPeQzgDYafNZwkT/Xun63SouHmvXfAydfVuKA1a5Y0sfTdJ9VlFqbMqrSVtUHkCBoAYB8Hvvh4v
lKe72VjbC1gbUL99NDGamfGcHlhOdfgmocmpn5k3x9gxGS6X2pAheAwlPQx7xuM48+GBRNC77eXR
j5Y55Bklx8m8j4CsHFyl191M7jCshiwSFyaFvFH1Cd41LczAITfstAcrn03J7NGBti6PN45CycJh
MYDkkMAd0ubtSJOtUzvu5SRxusxqcpV1nTcDj0Zu4qgCps4XRQ0evD84jra7UqO6I6jkH8bB9aEe
VMzLUU5rE0e538KUOTO46fcgc59zouQbqSydJ5AULpqIiTdjjLaszwJdstKvlUhXeGj4HJb1NWed
wvAUEDWimLrrMeEgA8nJnMEXmSXQX5JdDdydwJYLtGlo69w4rrusukQvJka7MNYqiCem30qp+nku
RzbPIzzTUONfpAQsCB10t7Lp5GKcUhRqTfcwrO3GoofWQB45Erxg0XCf27ifOZbgW5WAoleAuwiS
2uEBayu2fxzOnufp3A6o35e2PvPIdAWk69IMVX3r5KYKcgnpCE8mZ9t6LTArWzrNQkxAQlWJ1ao2
NJqV4ABEdC8KY4O8RBgmdDEtKyedxQKipSad885VGyZidAGcHcgXz9hNNCXVuRw1PW3i9Eoa4VtB
mN/FY42DXKe1rwioeyl2snDAabWWmpU32MlnU0vdt8OkkJ82HYvWpRefH1MVHIPWpdo3tK9UAp8B
T2YmEyv8DPXmjMhILuMMqkiavzNekwZiyNLzeAK7++9ffUXZTDL+ANR/2CISe3PtFd06SdJf+yap
rhwG5hlTz3dJ5lwhi9utlzjg5Q+TBAmbhjnu2CnyUu9Nfs1jQy+Vyc8nULNmMTXRaVWkINeMo/J5
lzRr2lrIfY8ymJM1yPccRs4SrA402YigdmjGIScoq9kUl/fAtMTai0sWlC6kN1XbQuZ54JDqM5H0
yqwJTNIm88doGN8o4scDcGElkvz2+Gua2vmgFV2Krgbukk5jF+A8XucD3Ocxoh2cZlOPeXpRFw5e
9Y03wawklZyPmZH+UAg2E3mirwVNPgwKt6C9g6eoI35hbVYnoY6GaFb3DgsJNTNH0i72a6JnpjF5
kIuO7LIJjDcrmyZgUV+HMr3BKbdXrprUIrFSLsdDhuhGzoMgjl1aR2yIwOMbwjqfNuxWoZj4UcKK
Uzcd1+1EnaBNvbCshFgnUXvqxnba2YSaSxcM1Zl0WLt0U2APN36fCW993Kj0QtOOrvM48TaUJ3j2
6O1MVfWzpJH5hvEp3+RjjXw8DHuRl3PG4WVK7lTgply1A3mbnZaRsy+hprDNMagZaS3bOxXHQW/z
aF+OXu/rRqR+h1LnRmRVFrKoI+cs8/KFzoHslTjju67J+3CoR31KGq33HovOZTwzo1tcK8OSXQRy
NslLC3RYxKukweWVdWy8rLvyfeSKPGhIlpz2U8Pf5E2ATOZtxgkOW030mrnCBAVl1U1tzo7ZUO7k
kMcyOh8ULS+mIkv9I2nskFtBFgsihyXdW5Hm2daCmBeagkMqV0CiApGCL2uqS1+XxDnNu/zMALXc
NnIaVl0/roc2VtvjphY73DV+bXsbxl3JwHiaKfAgQdKUNssjx+MRsjtGnDWMcgnery0BCTX5UI6p
V1qmeWiP+dlI43rG6nHcZZS910MPT4jFuFOTLHeTa0CFAMFsq1Q1hUU0ZH7XdmLujuP91BOQYXWm
ZkUGafEj6yt5DjlX33Qz2/eHDZXAkCGXbepoo71+C6T3mkXAA5ta0Zumvu5hGl+Lqi72raSrNhnn
WufxLmaxuYh64pMp3jQOhJrmoCZBoh2v287R8CIOuSQoabaPpl7nXruPClZd6TaoeetdEcO9qz6t
z13rnAqlnfM0r9UciApaE4e5vooT4MZC90tIzNKN8pw2jDTlZ6krbQjMCrKrQsSBaRJQnOBDNgaK
uCXbURP/GPMEo9c2n7r1cY8MctjksTpN67oFxVWM7kLrJoEZ4KbbmnlvjoJYXMOD08NbqSE5i1PO
fNy7hf8oPimZ9j6FizwKUrK5IbzILnNzyC0kM3vTs8S3pmABSxpnfpxdiVm2ot6MyEQ7FyfTZR1D
Yl8NU79ypJ0ue1sALZ5K5CcR7BYqwn472WTugRZQzbOiXMbOhrG3cW2ceZ84yToDZqf848/i+HNg
XQr7pVq2bFg5jcS3aVJUq8Sx/jA042MJggC3WshCzzyF2EHBSUa/LhKn9p2yYgtYjpAECc2A84+5
V/qy5neW83IVJeWqV6P05jwX5GAMQJt0S6sZpI/xKWIxBcJpIBM4qF6dITeM2i4LsKW3vTe4a9kX
c9nj3E+t4oHbQIaSq2nYeE5jliYbOj8fAMMkknuhROlHTq52kZcZqPRBWS7RxbhPJihMTjBDl6Sj
w97lQ3yRp7k/QPZSBnldtgFJ7CJvkmanTJbORlm115bj2qc9Tj+0iQ4q02exn1TtpmlIed403Tsh
82Jt0wJcJE7oJRCkwPQqDh/HoS7g2oX1VlUFdIhBNn+rhujaNX2xqnt56Tq4zsPchk1q6LYAx7kY
eK79pkBqZ2n+QLpsPH8kAbghw3leyq007M4U3fgOKQWewYBK4RGSh7huxaV0623aV95bG5Vy1uZo
WEKIzP2iLPFWxHnhawoTVuUN5FeJ8z6WyZmJnfoK9O1yHcXD2chAFJ4VZcv91mMApkwhvQM5+hKI
Zh2mOS+vWAfyeSNdYLS9judC5NkMlLBsTxSCO4imgVbYbSQPPTbpwDrwPZtPU8HB8VdJ0BcgCfAB
XKOesDqd0qYKDIrykMQdmsH/o2BzC5SG4578OkKJFq7onuUZ5kGWlMCtIpBjYjLN6iEaQzFF/Q6D
vMIb0iZBBNEmbMeBQMqmZuUxCT2ectjNC0t8VKXRLDpUIJgoojUGhrpK4mpljdOtUh7F81476k6A
QxR2unPG8gqKi3cxKHyiLqJDWVv4QNKrG55X+aoc4fUnbkwwtBRv0ZCRbas7vE0r7i28qr5rvJ6u
aUTp+virHWUxiye3Cep+1BfHAbaFE82zzooZ7T0TRJV0N8eN4mIZpc10Kpvk1OuLQgWsVwNkgouK
JRXoX+CBtXDK5UjqLqSVC8VC5KnfE4qKDFA84/6g83ELi/Ps5Hvc8THG6awzCLSaESZZUJgBPIY9
d6E8dT5EZgjQIEFmzqAGXUftsJPppPalMdcDb7K3R/IyTnx405g0TClObnJQeTelGVVgpOu8gRxs
xlgTJohHfl4JvayqAmh1VKWbCTXldnAUn4tKJ1tuk983uUfXUaHiszTv3jkZjR4g5PrGRNP5Y2Ug
GuI06Pt+1nexez8URQUlTaxvoDAEtVN6MDI5Wr+MJ7X+/1ydV5OkOrSlfxERSPhXXPos3+6F6NMG
AZIQRkjw62clde6cO/NCAGW6MlNIe6/1LTUULgyh/ZSa+dUeW28lqceq9p8omo8axSa8fLvkc9J1
+eZW/GKnVpdyW+ej2sL1X0W5rusOHMBLH68Kapd9aSkkJ5R0L63p2dlFMDDDZ5PEWQQF75I8Dutn
GdgNKY1knTlbzZ8pbfllCkZTzK2Ozxs+uBSLX3uupsD7nD6C8QBVuisM+pwt9RwvutVf5NdqC+yz
3pxCxdN2Y0G3PruG/f5sSWrifUn20RILVGRUL2looM/PKyS4xaBDoVggekK+RNJs5T5zRPRn0tfO
t7Db5HG/3VVjmK7VYqrSW4Pk4kFtbWyr//hEXBiJzHduQpGPYW9PPrdRNjhB5mKlu3u+9i/Tik4/
hhh5EjUhh840wysfsfoF7lD/Js5rE8cl0Wz4XwKOZbFbiIF0GTNRdGs2jdEyuW2+X5K1v7ZazmkS
OKi5F862PHTWKacEz1/Dx4sJMLAepk6vwrdPVdFsUKdTt+XHfggy9uhjVgwYa6BlS1rFuVjisYwg
1N5GkkaPQhUeaZt3Ylyy5lG8xnUE2IhsudM6broLNLB8+K3V8xvcZ52RiPUwdCBd78aRWNou+3TR
PMa8NOSDcxNd4Ke7/jDFkINGNLtmeqnHhRVxUC+fZ3MXB5kH6+4quiPqfv9DcOG9xg07UCvtl3mU
7n2uwl+2gggMDZAcd+NyP4RbEsC+CkTuNIl3kLTv0l0e8Aa5gDQh3xK6Oq91wd1R3BaK5nJdmPqq
xPDRPj7WFp9HY8L5uK+5aiYgSR6r5jpc1Tx2b+ESf0cFhRLVjvqVDSSrFSXvvd//P2fWxunkjl1e
Ta53I66sgawIr74seJf2e05ybuyjqZTaPHu2hcA5jk/Y7Io/0eXujLF+0Z6jT58yZrBGF1j2/b2h
Xtqv7SALWcmp4Ct4h82r1DGqN5HuzUfz6ECk4/6KkolkUBjF+yC1TLfR0Atz26j0I+0UoJLn01jD
0xqlP74IN+yzTxsrNk4ZrMLPPBRrp6H2JxTP0nkxtb9mNQvVwdtM9QJjvb19qjOKdtfm0fQRlNb5
NIzT035wo7U68jVE5To+tL1EPu8Mhy/MPWSkehJmmz7ahr50ceU+7drO42rV3Xb9HLqx/xaG+tK1
DFoDU0cDmbzYJ3MQTSKH/fOy34o8kpyDrtPprmsn3H+t1pGfo/nWikCMmNFCiZkdCJZdq+YkAufi
Bt5htow971Jrl1RbXvtdUtZVErwlK8wJQG2Xxq/6+zBW/+Ok7bXHOrIResJIrnSyTerp2S1rDw1l
N51R8YZ//O7dTgwzKT6Jp5h7QbFsBGrTw7mYaMjK1souE7r9Q5x6uYehcU7S1nGulpp871X/XcXS
u0Bx+TbVsrrKRIeZIcn4c/bJdemk/ai5N5w47OSyN1HGQnHYmlGdBp50X1H05ZR2IhtE6x4jobh7
qBJbjnQ87kKti+3Dblu1PFH0k8ViZnmKwy0oKq+droGYwvLz/W+mcc23GNpxGm8J/3f1/JwRZeKs
h5VX3XUEs3St59hm6D0hrTysnIj5stArmfJhw4YXqe9cPxer1vExcBVubWP8JEJneosN9FE88+K4
VBAV1hhoXNsF7No3TpBWkQm+IFDOjoEmrKDC697IFkNHapI7fyj8ceNchLbza+8uKKdnu4yF1wcT
aqO+elEPfy209c9mtvEheMiFkKnZEwSdNHRs5q2S5zU0lyVwoL62KMNX6tunyll9yNPwLqZYlVT0
29tWB7AW9y7yc+jTeJXHfeCicuepY+az9EWbuSizX8TKvTJgtS0b5p7gf67f3HqajnEs14JZrKwg
rlQe6ak5QXsDUZck9tnxm7mUveY39HvuwWnD4LoJnXbBQNL2QWoEFVlOUbNuGY+7EK9hRontrPZA
VYs6Zp3/OIEMfzs2Kbhv3ycG9S2Ep29Y58MPFXCGfYapuOuHw05JDqb949YqOo16DMttZMnJANjJ
FmjD18C1KlcJFklMOd/hokZZF840/Y8QEHYspYqTa6voz8pQzGESQ3Ikg7l0Tly9AKkr/U1cHenX
fx4ndprJ17ru36qJ97f9EKnl3zP7nQznpm2bM3b/m17WuHtl4SS7Es4sxkVf0VOol5MYw+AkyHLc
R58Y2j8mGrdyv0pU8q8cBvvfltTxCIr78z70WdUb9EKGnKCmBWUwaZlHZqwu1aJ+AXv6Fqw1QJXZ
vFUAOWBe93D9pFMACbh+fugrY/QTnKi8iWdOHaoSRM6c1o6NSjFUQ7F/TnppdAkxoso7Saqbb2R7
+O/MbydIlJ1nzoP6snfv+6ERIJlguD8J4odFFzNVsKmlaeCF/M0zeDLnavkI+i0s+DD6r+02/5Uo
Bd9FsEgMV1TKs2s/57RkPqxJwjNfN855eMix3Aw3iEnkyXH8Wz2zMPMt2UTmO/HXQMFyCWO3PjkG
tz4tB+zJ9dGIqTnUIanzYHS/9JJFkJCBv6yctk+m8Y8SKix0xHZCc/qALLZFYAYkbtkPdP2BySwa
Q/a9pspPeeD/bWmssegJ+MgiHt90W5f9A6hd4D1nlAQAanvnbGg/nltPDF5O1kUcauAiEHZtfx+3
wCvbyji5JhPwlAFOpGKAExps93iL1ilC5aDFmWGDvotuap2Pmh726mQnWli3Dvk8ADxJQIHmBCTo
TSUvYQ8ubHBNmPVT9CZjRx/jx6B0HmM05pt/8IkhpaWEn8Nu8IrJVPWbWoaP4PEEQt8ennpLzsZN
inBbza16gAGCTPKZVoqnbUWr4xqM/cFiwkt9KexNOWQshngKUtwil8B2kBWHZPqTSPIwVZMF2thi
X+XEaFkBY7k0bY1+cBcLejP/6RvKL7Vt1Gk/28jwOJubo2XeN1+wDq5eE03ZOqbYMHKCbVuRU23c
MW8T6p7n0VxrAS5k7pdBlBpYGTCz7/3q/5kXPBs0/B1yCDWOE58X6mGJ353OT1lsMpB8KmGv2zDS
wraD98IpittkUE/0AEYRnuaiVnapxOrmnVtHRzSgEiJ6rHMVD+0hsQmkZ9KON+GN88Ho4I/a5vE2
Df0E5XhjaBQfgjCv/D7dCSwZqyGLjPQOu4ELnclCEMYEb9gDS3o4kf6mnNIxq5N1Ovi2S56aY1nz
Qzulj4ph16Ldjq43p3VhsprkHgYbqtQde9kVhTkUYz6g6c8COXllXMHTTtp4OK3E8rsT1SZlvFu/
LXZlqCGXMa11fBldv7n7HcTCx/RPWFCda5io6e7j9Oa3ibV4Jw9TBxfJ0oh3+nBhcOHDnD+aGU3a
rgJaTBNlv4ENwRA4SwOXYl9kjLfZy36pJMRgvWwm3TvdDi/bbQ+1NMHveK6uHfrbaxCL/jLUotjM
vH1sG2jrxm4846tXf6ceBTjkbTrF8umVI7P0Ek2OLJsN1ejMfZmPbKlv7gAh8vOxHpYpPvtuo6oM
5rw59UtfNDsgBGtlOn9CIXt9xMftW1v9VQ+1I9x49zpuvj3Nki1ppVWATmWeU7dSzm0WS5KxWpR+
nXQfgcGQesR3ipbNHHBzHRxnAmffRp737Det/+yPRj7V81RfqaIcXfLEb/uZ+7j8PEtGN2ecLWU3
1RZGDstjv3V/au1ueRXZqJiCmh/8blzyFmJytkAZEhGpz9WjWRRhU8hoHc6f/eO6udcIpBI+Rau+
m1CnI618L/Xjti7mEarWjt70i7qZoZdp69R/WYcmvbcvYlwt0LvBps62kjdgHLbsLCgVb80/xwhg
D/Dy21iwNWqfdrWUBmtG+of8NkT2zAAEpLXvrT/kZI9VyPRXHm5+tizVkTXdeiZDsmaJISBOWo4C
3aNvvX6q16C97kMjcOXff+v0JWYvEMP/QeOs0MbDHkw9d3xRifAO+LmiE5t4meTmv4HMSPeBurSo
A3oBS7nzvqwVl980onGHStkw75pBXNUKGnL1nfbVatR+BGRPsV+qOOQpIiTjDZ25zldZ6ZPvW3vo
iNLwhyIELcZoguKxxcX+lCeXvdkM5wElJZfyNVCMA8WX4RmFiL1JBw2b7lYonk6ockcnr0PQtpem
c+bnBt4q4Fc5lbS1a/Z5CdUacHH7oYMGRsY8fnDqmEw+yizbrM6BPEaUeYwt1qwkr9QqinWG2hQ1
CeiuwAveLLMnRVdzdkR3mznFchQ5JDM9ho2J4m8Aq1HqSLs+N40GZb924yHkq3yWzVQfHIV351+Z
G5/0vsKhOhaZqzn+Kfg4abe6TTFX43bB1ldRUeMtS4Wj4G8yNqWEzz0mHUwnMZuHvI+HOOvdoQH+
uww/amMaNISr+jzb731+1aDO7JU/5a2m1YueYR/UHSGnuGmclykYqpcwjnPbFpKmg+31VxNo+Lx9
29+lXiH1bQN5gklXl1IT8gQ6O8rDyFHfPx1cqrp0fqzFQskRzWhkc6fWzoulXobXvbw3sMPenY1f
1+rfooDT3zpIeO7tK4hp2zEFnBLeg2B+Y+46vGPy1ikH8TinWyRI3od+cuz8j51++1R7R1Xhmes9
qF/zyI/hSLYLCdu/nW2eG6uTJ8AJ8jwt6MlqkTCShk2sbnX3ttcN4UTXYuvT2AbNgQewo6UPTtHh
4bEhnJQJ6J+iB4Xz7jeLd6idNikkQK9XpVHUrM4SgduGCDKYf4gX2rzRCeao3jspvNB0oMtcYsPm
r7NZaTaF4ZY1FB+oD6rUxcDBRL2ABKkIcgkEPCm18FfAtrhKZTxULwrWVe7MIeDs/ri2AgRK5cPP
Fv2bvyXQwxs5QFMe3pKNdClY0zoLpaxTj7BcetOWVoJsKUj3f1jn5bOZUiea63QC0nsL4GJB0q8K
p2mPU8Igawzk1ZkSesbrYXLY0n5EK4HFn5X1iM+a1JMDoZmtCICIOLPNfArUIGEHK0g8NjzG3rBk
yZyqKYHBP/VOCiD+F+UiLhcW5GqOq4yqsc0Td9wATW2Q151UPcD0uk68sh+HBe//zWs1Xtuk/xIe
1Ck63+BLHOz4zVoyB90nf4wku0KIrdG5zEttQNQ3GSIUpKh0cw0cf7oQQFolrHqIwNvyFOrmO9bM
fFTSXDw2zHjv16YwTfAz3tRPn0GIqiPnwDr+u1q2+yYbt7CAJjFxXRB3Szu3rQ9+gHdkdKPT6jlV
0Yazvrn1nynoS7ZYdKmId2W1/IoeV5SR6E2hBzBw2l8eIDZ0kAbMPAhzZFCod/ATZUvhgzb0PfeP
t41flgqo2hqHZxvQP3CZxDPU/yDfD84M+8izDj/SLTlt1mNX63ZPnnW3oqq3f+AXNvd4DZ7GtZwW
NG6bWLY8omJJpV6uEKXNWfsOisfaTKXvMZU2408y2/vQo8YI1unPUkH7QWTor5GRhxpgMZn1oeRh
j1FbLJ15tZtfdGuCjtnQNptbVGpbgPmgWYIfth/SqOvCwm1hJznTV1vX4Md6+tMbsajUbnIE1CiK
YOqHfHK+akuOi5yagvkKrSBxn9nsrkfX65HvaKf3NQR26faA4Ku4DGZLLrZzs7VvBKQCs9wV+24k
4DRbEf7aW54jFRHBkVtQzLjxl3EwTjbMOs4TsfloiOPftdiiuyUFeJLpYKbav5Sdct6ZxUfK6yQn
7vIrMWW1CuDnkTwkEdSyihNSrKZ7T0A0HE4RJPXTOE9vABiilxadmGlzrSQtbQBGE/OVylYF50+3
TZBhh7QSP+uWEMrmgjqoX8fueZ63Lxgh67EB3JRRDxC3rOPqSScOvlPTGlowHvluIfOp6h2vwIqm
i8GN3mo0/uiRG+84W+dnBR0VE3VrC1duUz6KycCknbx0nOPgoCIGJqJdYVdS2p9MiHnH6LxZFoWx
GJmD9EL0u7TcmKZ520V9sVTdYRXuTwiBv4zfH6AxcuiG43vtwsS1AxJgpHsxdm7zrWImo4Nb5/02
JIdJstdVum7ed6OXKyfJmmCYTn1tf9BIxeUw8r/COFM6G3teRN9lRpgea000Z3ge/pKmxoIX6YNN
KEvjGa+JKNQbMCJEIVUHa3H13DyC+oxHvvkda4wFjk0Fc07AwtaxyNhGopwuSwvjAqWbY2kx1QNC
g66f92woPGdhqa4YPTY1784Ji268wkpnfLiKAZ6efHTxeTfCU7do+YU4I73AGsdLDQjJABzTE5VX
0JZnqB/VnUYruKKxu9dDdeALWMU4jM9SyLMzgjRuOXo1b6SpCOl27xm8DJ1onS0Ae3YwtmBG3SZ/
An6WwPwYw8o7EFADBNjgcerdO/hAkjEfj1joUejfYY+UT4s/2KkFSDxEST0vfI7SmD9ikfQda0GV
I021FKTqvEw1brbBq8LqeSRLBHCoqn6QWZMjSlVaLhTYhfH1n9Vp8NyyusljimmgXb/yVreFalqA
PLpF1kyWsQMfkgzyUpnvPcx1SC8214wM9zW6NuIft5qck6cnkS/h1JXNSt1s2OpnOEV+0fQLTcee
Xi3+Uvwj+G8KevIcTwAw5gHppVgnzVF184AKZ7Clrqw6V/VRt9WrpkucI2vMELL41uvR3ie/PWwR
6Z+5kl8d3mbSV+xjbr0//VD9rtHO5DaO7/GQJGc8SXmvRvHUMzdKhzWZj7Fjv7sBj/MQ9UA6z+ek
Z7IAoDafhOlK7iOzOqk1OLqTTn266QMNVIeAIAcwNa2noK2bW/Q4+M30sbnNjzlYl+8cUqh268MY
TO5r5/IrODFx0pwnl36EhxtMbZ/FIJFTOnnh64On8R6dSTB1aPwb+o1F9c+YNeKGxSnIOjl/5V0S
3xoU0nmQvEeVOoUKAKYkrnkZPtS8mSIYku9rP/2SY/VCGzTTiGJlmDIQ4RVgCuotDgoL1ac1AyCZ
aSTFLCNzncPkxokeLz0xeLMmIXPSsucauP6RbBTPEZqShcXV80Tn/rDF8Ju7UTrPIySnwkNNnFZA
hGLDq2MXbU45IypXT/N6j2a8SxAK1aHukAT1Kyzdug7ymifmUA/Bdt0cg3cdJOM57pbPLGrXDUEe
hWFdNF4CawsuPEJC4sItZ4XjH3p/crNlQpE/cdNn89r9I0PEtCMZ3bb5GXkh72Apeh8XM2o+j8NH
H3TgXRmKWSrlrZkaQKkRi4H1V/3NPXHNh/M4I7WyuE6ZVBpSmOFXbM43HJdoQXBJoxNBhZd1UYNh
40eYimD9PFaEu2PkGbUzoggNYM6wjk/eqsGb8aBLCXSHclQUi5UHjMAFg/y8+J1fIOiBJG7YB/e4
RaVOSMyKJSJtAdemyR13ip5CyIfp5jQIVc9AqaqNoKemz0jSoxiK0cTPRZUTyf2CDGufCyxeoDmN
gg7erUc45R8j99wyapO2lGb5pjUfr2GzLUftVZeN1+LcOYelcaMuNaDP6sCuB2m8m2fVljIbhbmJ
kpJ4D726RURq3upyw58HotN1Mm+jGvJoHORdrZH68V4jMw9lD50/1R6K2oB2vxLf2TJn7fwU1kKS
I27fQ5ob/kHDcaqpDj5YH0eZBZp1MOK1H3tA1AYcyYb0DrjyID6Anzljj+UMXX8H44a69yVw4zQY
iZP7ZuEXWS8P0oEshQjn+IKyJes86Z8lcluZRgGWa4g3WYv9IwqCChNU21cPHkvOHTshYDb+jdDq
VVObhm3BDQm+CMQ7JMCnxReIhQnQta17VipucjRLUHCn+JC4gmdLO5VWc9gzCKedIgpX1PP6C1Nv
DrrZ8xi1J7UCG4/XY19HaYBBeIHoTq+cwiHpQjamySBy9E7LO/yQ34ZZBrSqIq/xg84Gk5Rv1Kuh
am6Ygej6M1oSfmwgmjETukezfI2HSV3dTgZ5E8kmG9En5AqSQsG7xc+D5gkLeHesh/mPqfgT2CM/
6z0UrGzriyow32caNuekAjIDb7tGMpyOhwmCV4r2tb44vhEZFVoiLoVOWYV2LrRDAjhGIwS8xJ7H
1kG1RPhxcOULunfE0Gsen+FnHcOJd7fEYuZZBrRMdvIPlexifJbsaZtXVUZBi6EaAnyR4UUxig0E
XMdLkZ8QJaztH8zO/+jH+iYj5R5W549pn6dmiG4eb5HRNt18rasIjS7gBkTXjVy/KC7bDDyjPACD
wRO+aRRuSkJcBI6VjVNokbkSaI4RvinGkZ0iDM+0WSg/1vjIC9XFYQ6Le80jjkweoTN6uxkR0SS4
Ct01adwuyEw2HQWx0Lc3Pwg+5l7MT1DzdR9k9RC5p4lZm01Y+ICAjOq8H4g3l9umhlPHBczDGdRS
pdGqRQTYje94SQqCui/Fot+CrsZTLZavMHt4VlGsn9j7RJ0bR+GZ2k897qpz+5iy/rvczwQIO57u
p//rut/vovNWRVyZP5+XkDe689zE7jtEdue9A/g5dFg02ONKDPIbnsX2vn+t5WhvHLf3z/Gg6o9O
QywIpzo57F9VGGqwgRdbcG9dXnk1AKeiugwnWGtqmFKMmgqPYJxNW92Xel7WvI3ZnQB1uc1kOPRe
t53ivpvPG+KKTRDfpfeOgID71bIJm030vf9Fh6gr6+k9RB7y3hOAywsTQxY084uPEO9taSOQ30g4
sKbhT56AYeIuzVhg64LgLASaYzXnJh6bUwyFvajE1uZgYZCNgrj6bQwvoNVF6UlrDkE8h3hKCcfi
0T8l60KeW+7WR8LYD6XnXyOfbkHUAoholH5AGl8GlAvXIXb1q4NuLgA5MQ16uHqxvG9OxV72g15d
+sSrP0B01gJGJZS7QDSHxZUtuBGCV+4R25whQ9wHvSx3o9oKNkWwoE9sEmyGkThfqRP+k1TPtV/T
D/hm5B2yihP2X3S9ouNs3eVNbgrNvk5SCGL9AS2w+1KxtTsjN8BS6VqerhBOT5tUAH8NbCPfivYo
KeTrDYQyHktx/zoras5KOHcGjeVgVO3fiOZJOfkJWj9HPBJLkgJ7XW8rVIgT8bZgTbEHFrntX5gq
7V4889hDAt/23yFqLL3t3+ZY+F2gL0263/vvW/az/V61IGvFV02K/766f8FdHR/bMQD6mKFznv+/
X7BfkpFgvvbJ4fPXPf6w//Wjs/C9wnJQ5f/97H9//H5POh4yPGQby/03oHSyR7oOL7p2lUzHuA7P
TDU4rX0Vnvdr7A0w+5iA8aXKw02faYgZ1QoQ+3Fv/8b9C9ZtWKHmpM3gXffMh3wLVwBaTlQBeXcR
2oA5Ef8lnRGXHbVEBoJBatsu0iKnmCTibV7rEX9fmGO6ia8ufWiwKliG2+ep8H0KVLOLijCZB35o
nbVYAvOjQlkHC/V/Dosy8iZMUh0Df7rFevNzk0QyI0ytgAKGeizsHPjgAfutgsQZxKe+Qrxg1ORO
57OSAOtBkA3/rGoCMA2EAcsHthwJ9B8VE37v2/EX95ogr5q+fRnXhAL7mIYnQ0OvdO1Cbh2T8WHU
sr0GS9edhj5yzyYOgdJTrU7d3CSXGoDb0UeM9dZia7xSm9bPJKSD0/xQJtWMKdAC/UweYmUoiYf0
nM4oFIXzOjp/ZxEvT+PjsC0LUl092vL9Xgjn/6nBUH6Cwd2mftd/xcw+5gxIAB4pHCp0m/f9klnn
NYwtyVtI8CkF4XC3vpzu/v89M+yXmY08+RB+Fz6we8MnDjVnctk9HPU3zlEBMA8xdbBxFuB3f0De
u3p/SGAthZ5jEaJ2VB2VzACtwHYI0TMe2zvfFMAeRRDtsoghTXH11nT9GT1BApEXhyBB071SYsr/
7k2T/9ewhZ5bOicgZNofsS/kZUienKBLXrvAJK8OUyc3iKqiQcwOuYtmBXKOw+ZEMC1A3BzCfkTl
J7DLh7Ckf9oP2AlIPQXah7w7vzUIzX/3KdDHoAbf5cyDeEf9e97vg23eSmh/60HEfP7ub7wI3a76
4M0SXhA29NJqRUx27ZNfToTtIgLI5Esryr6dS7024gNP8KGOgM4N2HLkIJBMYTGIvSaZZBqvSfXR
UQ7VDupZSsSASFwVidKpOlip6l1FfX01ka+yABoe8ZL2LQZHvzFXHb0WxSI3S1KwKlKp9NdWljyk
MzLDjq9S5jTfOUIr5Vo582U/OBIGLjrjj0RxnkXt1r8I5s3H0GjvKJM5fHabbciaR6x9QPu/yvrX
7LGjA0j8mx5XWTpAd8664vFLM4YIn1pa/4pAIluYul/A/NQHGzrsxLBlxhvgOvb5O2Kxfbhtwz8s
1H54IaY7DktE3+dIfdv/ES+Jf7v+EF9a5gJxMdF2UVPsoEB9nHYeZaVIxIkrq7MpEl5GmoaUPl/k
y+Tw/gX/caFI47F/8n2+ldhlZnodmJ5eSeWWLrKQT/stSIXq4mrze79y9LTBN1lcNPXYCcqBs30O
oSm+d4h+FqSNOALF24L1m88oRHidYTXr0fxEwQ9Fv2M7hQbkkgye4t59rVhN3qrR/twcOPayq4Pn
MPGc61L3aN0av/8ptL7XFs386OowR3QYxCmVLtRB0v1MjEjDgYvvCon+h+u/HRzsk/mtITbdpvY7
nLwFOweMgENp0rzSKRyOHZrkY+PM/XEkEWpF7GWRVlXQ/Oon99Ks0W+9ds4Vxij2m3DcnDMSHJtg
vugg0m9o6xGmR8tXDkv8CklmeGvcXp/72Op0v1QDHd6q8P9wdl47ciNRtv2Vi3nnIOgiSOBiHpLp
Kk15I9ULUaUq0XvPr5/FVM9ttdTTDVwIIDJZmSKTDIY5Z+910i1wVeb7qXmdJan/YPm+XLsmIh9i
9+6D7wtWwiNTNanr79ZsV16NFGofO9MbqVPzWrPNjxbfyVorBQgYLu11Xc6k11oMHvAkn5a7bHbW
qk1U9aUb+480CohKBv0TlhjSyJk9XKV4i6aixl2AiPEWJoiXElRfc3cehmoubqtlfTLGerzqlreX
faooittQFk8VT+ABtUhxe9klMxXsue0M88sn/vzCCERHjpl/vHz9sh8tPg06YHTrWrJjq8tfgjLc
qpoUy+X7JEklE7s+2fTtIA6XjchscZiWzZ9vL69KRJHM5f+3P7ulj7nQGLeXD9eXD1/+m8s3Ljsv
GytTb3Pf5scMhalIo/AUgVPxuQVjvO5j395odaPfXjbulDZXDbP0lZSJ1mxktdH6Nr2dddK2xKes
QyDG6WApBt4cmdqd4hEbjNG8AWtGpibx9a91LZVnC83g8Qxyz0piZzuZlusFmuyeTLdikja2qVfZ
lWKRm6ExCwyRHEjwLwnn9HzZjIH+x6vLW70Z+yPcHILhTXREN//Hpu65LavL+zGV4VGVenUFHuG1
LeJ8JcaseMxMbOIkjC9vlD+xx8KN0UV2dxq+VOM87uemMO/xYZk3vqoRKzjG/WXjdDUXgNnxZpYu
nltlTVszpu9t/QG1tNPUt8qc0nM64XCeirJ9m8sUY1rQPXWVVl2NrcIeuOzXIUo1+VsyA42qkWpf
JUNnPanCBoE3u8+xle+lm5GcqRNx4weFjy7TRKhU68ZL0EwnAiHym5twaCczNbA6ptoJ0Fp7jBru
vWshWL98ZPmPumhwv9QOGfOaTprkJ5HgKenrswaEZ/FNNF+mNL9mNhJ8qmC60eoh+hIoxEKhbcbn
SIJTUsLSN70J4Kt2zJfLR2v+63Zwg1eXxPMaXdB43SmGW4aPaVsJhqUubh3Wp8wD8tZHssDDuskc
zD1xpBLc3aq6lcirbkcIhMeCuMnkErbD1ssfMoNwRIsE4vKJy2eDbtiDn1LMIV+rJDRPuO/lGUFu
jWNteQneptxMIykgYgdQWlxwF7kpvChAml3EadARd2JnWMg+X19ecv3bU7+7vLbxSq1zJ9E8AqFr
yfpoHU99fd246UfNIvM9JJXCYt74sLPyyoGGgocHh34ZRhYOvnyTVIL4ej68dWEzh6u+xz3cy/S5
b7MjsUbtVKj8j828vL3sY9m2G3RCOkEcuz2iGPXz5358zbCfApxY+2HKetb5DmG4pA+Q5rSIci+b
QEbBie47OM2Tae8L0ya7QKqvSOYvwRzFu7E1o5MmiFzeXf4wDI6+trJew+DG53K7fMrp6Xf4dQhm
1RKi3lir6TrHdT8FTkHn75fhrtwURm/eSPU00JffJo2u3ZZRpd1m1biLbW08/7k/KxYGBhdJTHO7
q6f4gBujuTNEmN05D2hU5q1lC1JmRm2e5wr9o6kK/R1dDQuSun2FKUx+3RnsA8Kr6s4ZgPtdPqHS
kucscp6yabB2cTje5pNlrwectU+91BFJN+173GuoLIZiuA3CwjwSdFRLZLB9h/SmkXM20gKRaYH9
vNednTA718urqN7rDpq7AanmMyMUGaNMX8xQVbd2cZXfWTW22UqTW7eM9EfcEtnWr0KxKRYv4WiV
yUHjzmJZ469mhGvUaF5Z2z/kbVl8yfvJ3g0pgkP0OvkX3Gu4vUK3u25lbdzoZWesimqM7kLWMVtC
emQPSjHAxqC5sfxmTt0k9bYlNbhjaRKSYdS79Yj29KFD4+OF8Vg/ZxKbJQZEm0VnO52yyb42jVz7
7rQ22e24+gjCrFyJqm1OSe0goi+iZBN18XCrmKRsWeOgENYyjYBw1p6j0WK400hYkaE2mccwdtLy
DomDTaPhvl3PUZEQ3nDaRw0G3yoDTPQWztM5Ck03WKENR+4TBZA868ehjGZ0aU2G85JQSSjqBosG
6J64zB61qEiPvt8Ni3RRvBqJfm6aXn/Uh0hyTUmbXfZ38XjE+Jh7rS8GcEHpzmmkeQsRo31EHuis
/CrND0IO7aOa23KLt6PdWKwcCBL245qByt1oTJR3XW/NLw4RuxUA0n7h+KVA1zzNTcWL0ZT2uQj6
BgWDP+8wlXS73LV3vhGoV6zGM9FU0dy6BpnGtAIioJuJdm4y4ikoerxcxMW70MpjNvjzc9K31m5u
W2auVtY9M384XT4wxihsOoTNN3baRGcSWyGnJ/L3hMQWGrnsRKBzYOBU9Vaf0/YqjeJij+6A2Y/R
ffULgtV6kBRHxU8wg/muzfTpLomVvK6Eu/5zF+4f2oEsbi4fuOyPA3s4IKJhXch3LhvVjPrKQTHj
tSP5mpDbisxKS5ITkr6bYUrDu27ZwN6wb3L99c89cSGDu1z4a4XU5vqyX6ooPDZGFq/TyOy2wVz2
LzqK1tWkZH9CgN6/1M0SHWqtRxLR6jZteESW3S0u7CvTqcv15Uuxmw3IAsr86vIlkqbPWTc3t0Mt
yyezsVaRLJw1GpwJ50GBxXJcViuAYvCFmr7lBXGJFWJZ1SBX/LQVk9EaI+uWYXV8nbrbapT2G7J7
mnBCuBbjzHSf2cH3y/4htGs0/CK8i5IsOlXInNbN8oWq1jzU0OYXrF/Rzo/1eq+5ffVMIzrYTm2/
aUriq2tM85CETGpYCtpPIJIynFhRcG5D13rqXYhHRl9UZxv+7xORhe96nek//lj2C16y2NQTxjjV
WcaWpHu0a5e36LgepR41Z6Z10RaWCIA0Nxw3btPugwL6iRQd/vFpr2mTixG7fh0UtK9SbxG2FiEL
dz39lsL4WPznKs42I5SdMIvfs8F8DYuOFFdLyNjAQrp0u+tWn94tv21WtTkLWGzxJraFiQ64Oc9Z
mB+J+AYszo5dwMIfOwkxvRqxVhIqr7Pa89S0xt4gHwYP2JrXAhexTxvdz8rur/qe6L5VuZiotONo
z+Hh8q43q2AtzHhY++jXrwOdjWAg8Ex3ijcLQe3Qz7lzv2B4jIQ5hRF169TSNa8vdfAyWf6VkZb1
NJrya999LPPQ5dGMi5OTjV+yCeRiiUK/9S0ySsn4AI91o7rpnamwbUxkmAz/Gttnuar82Fin5rBx
bRMyjpZt7aJ6dWQ8b3uCPV6kqVNNF/miJ8FdEGrxNpyIki9si1db9phHMI3pjp8f8iQ79DKQa2XE
2hPkimM0pMab0WGJlYNlXtl+cLa7ICUZlN2rCF1iY4U7M43yXdoYjyof7yE2elYbPsl4PFtadkR2
cIqm5lELNS9N/fdZiu+4OvHxi/noz+IdY8ZZNUl5dpF/pZJL7+hJs1+y2TZCnmNtCNgsUXGlCVg0
k2/th65Emtcj0MgEt7wtkGs5cUw6eyAywc8Fv5Htq4I05xCTWhLwUVeNYxYeOsz1hPgUO6mfeoWG
grLQroGIuJsJdweJvxxyQxasW1YIdZcgC2mwfRvuBDUDG62XxeHRsX1nJTRCMaAnnbWjuaFnjgmx
b2aCsIfMnajxmiAJmRmsg3Y1IZU6FNJeYwmUpF/LetVl9jrUi8hrujb2HDAD62QaPmt3mM4slr9l
Ppyh1u53AxydkuHPi0JLbCJ7eIyhDT4lc/yY3/vkAQ6+xpChBPCFsS1y9ChOvyO890IWzzgHiqBB
zI+BRZju0DzMu9og2pmupwDjjYpNkGiJ+VigeVzFPJCeH872ispMpPnMOb6qQHCswreukP5Bn5j0
GMLXN3b1bcg7bRWY0eAVU466JXtqfUeieOOpAO28qS3sdTIv0VAajmf2w4lFk+OJIpz4n8crNwVG
QfwUKMN9mJuIqAI7JkHL2lwf5uJgDPG96eI8EP50NeZBuy4D8khgudaMNV0fkk8Q4iTCoT+heIWR
gfgPNcxhdNtHx0hDiJzGvCMA/pAA69oFZseItQCVlSu/M9nKV7nsP7PlJ6NUX5thUq+ZOYQjqUIZ
ul+aKv5u2dpehPEzrtOE+SaZtjLStmQ7JbK7ytmk6YPSfdJoIn90RBXuwwrbmWGlm1KV6C3KbOtU
8YtZJe/EdZAa9zHhsU0SBdfk/1itfoP1fGyQgeV6YmwsMYardB5O/bBOJ2CjJrhb3DE5RkuQBZGb
PTPWtatGydzTtOFKlP4VNOFVGGq7to0+xTygGOmHJzHM2ooo47QBzSq2rjLqQ++Px4zVvzcnyiPn
HG2dsvG9PGmvydysRy18cPUA82llnl0tIMvciq8M7PRgxu00DQ6UL+QYpUQpmJWkGuMuWMH/vrYI
m1u9lxfGAf0CPgdf4OwT6zay3luWKl6atU9RFHvBmIwoD9LQawiy0dEf564sV0agG54xBd+0pLxb
fuSURm/SPwO7ZBU0rfR5qJlsG/m+6KZX3bCmHT7EU9nFJZ12nGAczDEIGoBTLTsyYICd4iZD7Vav
5kES5o9Q/jV5tiIv0nq+Jmngse+vwo7e6iCc4aUe5g+/m5nTlsCmseTJwf1OuT9/VehQM8Bpd6vG
4iFVtO5k1t/oWFECGlZ4pQVjvusr/Wikab1OW5gDEQb/s7KuBzubVnuz4Dym0H1si+EkMYSjPcwf
2uvUAiRYkGU3nLReIhffKpNgUCKhwvX0wSz6lunCFSCovYnaFoPUJoW5FTTZm6MQE4+tBW8qT7GN
hNlbiYDqMTLba9sxXvxiumtUeZ7TjhxQpYWrMVdcYrSlKPp5qKxkX+oF6f8+fLYGehZi+/FKi9S9
FNXHqLmnIRQIoNIX6Rr7vm3EKq9wdKClDn28CWWeAHzRfMzA/qo0v5pABQEOAg/LpgYZhIXQxZS9
N1fyU5ur0NMi0kc4hb1k8I9Vm45rDGdfNUQSRptchckEcqs7SWzQY89/VQ7OGuPKFUHDUzpnNzPp
4pb8rtV2txNRQQ+Ui0d0ZR3JJFyVgYaJDSZoiHE7DU6jKs5hMt5Jq+3veeZ68nECYHb2Aeky3tGA
AtQlXhZNDzFCDcS1ImJxLtkV5sHakuZBzTP9NrzXSvPH7ZzDeSujdNtUQFh1oASN62NZbAQKtvoD
FQbxUBfd5dSUu2jorofMflYd62wUwTykFAgwF9lD678x3T46cocYkhtzD0HLC+vp4BuzDqsC1+/Y
Q1lG79lFY0pIbvKMPH7sOgu5UcFaxdKq98Fo8J3K8DGs+6MfQ39xk6tRsNwCthMkt9WSFiqHT5Vp
51qr3vT5PqisGxsjhB0N+ywydpod3Nb122w0Z5Bjn3aZ3Yg+fEtR8aa9G26bBOhx8IkI3sWtUfF8
W/6zRogMMfMVpzYg7a0h6xbHWqfvBQ4R7JDmR8VaTAB0NBM5cjOx1uY+oBHpMbpMWqiA3qHkcAOE
zqafZqvZRL+eDnW0nTOfy0cxCcI/SJDsMccoTqQjEuOMW6bbzHXCeNMJY9UwCq5qbFtClCs8/Z9g
K0CzSDGtUje2QBUA1NXqr33C1N7Vyu+lla5VP4+ecETtuWJXVBXCC+JKmzIjAkJM7Qo867pkTrZv
FNmklF7ecrT3Zu5Rs7n5KckCtNKEfdK4X+fEgo8Q35jI99nkWZCWbqTI67Wbd+6Lb2XPYVM335Oh
Wtld0b3+MJZ2arolVRPiKU69aax9j1u451poW84tu5odxDZaBtXMXBxkVpaVa4nFF8cry8wemlHg
OOSPFrdKPrAojywUaRpV6Z+C5VVuaOJw8bJkmvka6cZOSsv8Puft3kAA9cYcaxU2BclG4aOvnbSj
Fo/y62CgFyICO3E3009j8S2ZFVbOPKPtaYPznkdmDc+PkLlDOsLWhvNUGuKqaeBWGEl+e9kMQe8Z
+v0PKHFQ2t1NK/3pUE6ztq5H1ex1FCvPgQOwCX7yW9H3ECmf3CZI1+Fkq/fxexzE2Tdfc0kjg+V7
LS3/y6Q75jo2JVayhabVB9n9D0CSEVEhIUvgSidZX/Cr4KVd3AQ/7MOwG/KTq+XP8TxMr7Ftn38A
fOt+qk+2nvc7ayRYbMl5PIOXLLZNXTg0Gy271UAFn7OF9ZmJcYPCZfri0EevUhwJYEiH2F3nIP52
slZgqxuix7reyY/SYpHn9s9OpZjMgIT6c1P3d7MJOkamqjjmEm5cP30NyTYtuX2MdOUouJVTMpDX
mrBIOEg5NS0/dppB7vBCgyhbsD4TIevWt7dR10xfcyafTqrPb0ELvLUnM7kuuzm4a0ljY6LptDOg
tzd3WcyOcWm+YHti8ABQhi00usnKOjmxkDK2Tel+uxhrrexjxLuoNaz3AI9OJ1LC8nHsZkkXDpG/
GBr7EUFSs1V5bzMqIqyPVWRxuqq+sw2UV7bI1pOTR1CRmObemjZIGuDizZZ5HVydplDnuh0fqVqS
PdX2/GUI8ul2rGZcIk13FZlT84wTAkqmQ2B2iOaD8OvyaNqDtkrxrLSBBGq5QBBS4Z7tnNhA64Bf
bVMyH6jSrro4v0/4MafLh2r0pCt8UetiYc5YmWMcStFvhSqv64UmxHRCIIyXzW6aYiSotNPKVuq2
CWNx11lAqr3eRHZ4qRUyVuiIesslGwFoYEYZsx2hP+xFnUy4RfAMmkXN0C0Q7AGyf21yjL0/bHOg
h1ZOH+LmWc6jj0Z7R9gBqt5QD2ewxc+NKMQhtxvqmzh4uS+cWX8wXrHYdre6W9bQYcFOyDMoTnEC
v0n2Ke44rM0qM5qsezjNNgaGWniD34bvc6PvFIlN27+/cMWaMDIfMPYxmefBJ7BEJoB4nGk06yDu
Ixy/nCGLmZxOJVya3vdiJr5Tc8pWoc0fgbifYus579rhnXT+s9ZbX/Dm1ffgFqQHtSAl3WrBB82T
coR05Ih9W5XDnUH4Km76bpMUGVKrSxtIAgt5pYbkJk/H9sYn+X8xo7n+Z26W6eMPP2X/SfwCHQBr
92oBpXUVvVuQh1dpK7VzIBd1YtY5kFspGyOc+P6yIQ0cXnW6+kxhwotBGx6mRhqAlcuWsFhUXBdI
5pidtId+UuXXOXQlWsu0woiqAV29GG+zxNXOVmC/IZbzV0BD9LVsvxvF5CChsEtEFCLZdIN2UpWy
T53yc9xRWcVd2Q+UCXj8cSGCIbNwOuX2Q5YymyDnGe20bPamFt/ohY+OEv+rStvx1qIAx+YHPKtG
Xg2vMCM5MimAi/HANcWGGhxKeEYkNqaHWSc5arI6PsYOfA/Vmy/ULcj27exuxDBOD3YN+cKvSH0Y
8i0rLfJwS8Wfqp4JtxUzBNEelpofl3dTO4Tc9e5LLuV4jxwiXDF1mZ5NCrA05QLnlPm0xVCQPQIJ
Mg9Y966hTzmPYxkNEHid5Eqigtr4UeASWBXwjhYqxoV82xdYYroOlmsbYerpZK/tw6nQTz9GhwlD
ol/k1qpJzHZTtSO87Ybo5koZuXUSl5ejVANR9IqSKMvDCsGSKNerXmn9jnL3Xh6MwT4PuvioaXsA
L+5tSRkMD69Nts3Tb3NSOSwyYznugo42MAPJhBMt38qm8z3Xro3rxkGvM0Dc3FTDIJ+1zr7vC1it
IS2sa6P23qHbxC177fbuYq5DB3C5lJDzOrz3DMFCj1KSxEX9MCzSNgeduRZazqErGn0/MSv1Okzm
11VF/R9rgdMHWZbc47GNUaTCsJzSxFrzw4WnlrJK7RzJvaHnkLaGuQSiOkBKEkW7zcy9wIlUeL0z
JZsCpu4P064DD8wcq/BOayYJJsIh5N4pDKYZ5AgB0ZFwGLk0uGYGxZe/zDrKvSZ8H4hHeo7TY7FK
pyuS6sFzL0Yk36lXzr72AnLNwo2KyZqoEtRYKCyPpc5kMMx6FNZhwqDP8BIQeIEFbBFfvzz8ktzX
bvHvX6OuQOL/BSfFU+zoO+pjzgd7lOO2JK+xB2RIBn/quke4i/pGi+NyG5D5TPD9g5cOIgRItV7Q
LtKooYaKWWy6YMTf7TSUmNJ8+7k3GEygP2AHuAyyTmA9mlcO7Wh/IXr/uQFnY+9ELN/CGGV7bpqh
x7Il2oIPgNZJIaFs9c8kfUP/teKNTuV31tIm9ZL5p/9aH8al5SWToTTP9t3yMGmEXCa8Fhf7usD2
eSTh/cEQgSZ/nDQ8GdWMFUEnUBcaDWihuN67gkhM5lI4BgGLDjUefQ2sHbgCg1+/OUm9E9Zjt9Q2
u2xMm/hUbUjtKq7j6GGCy3tqpunrn58QhT+uer0ODgNlOhh++1PSu8ZJKR6SxrfK19EXwUoa5f2E
vuDatfzNnCXiWsup+9GmM7R9+/PCd/ITw9rXfjlvAPVVX3WVPdf6hA3VNPMbo6Gq0Ljsd3yVr2dw
xYdKaw5mvEiQ77MoTQl6iOqa7mLr9Hq/lWI0SONg3VI+0afSgL++bBJr1PACdtsoafslJ7YO7OhY
Fj0Ifh7tLYqc8jAki3SU7JdXNVnw5mr9pkAr8OGM8weE3/rJdkvoLnYXHWUs8msdo89aQEr5mhjB
Fcg9/yMbuhd7DIfnIIL6kMxqwJKVbv3UNm5LUl8ddoQD5p3oOhABFp+xuu6cCOz7tMmsoPjEvP7a
ASVsLenugdOidV4YZiHFWrqAiVjf5EytJ5l94v+wLbvAkiLmvVJo0M0FH9NTcq5ZhvXCUsNRjC/o
rVrRZ28+HfXGCYCNuxLeHSwrfoSfvXWOH0H9eMijLAU6JZKjhfPox+ayT7ohRntMmdfklO9/SNXN
OkaFpHNkymsYMo2eswGxbWDJ6Ny7fnZUBOF59Kh+0YcpM4cuaD9G87G1iXCikf0YRlYPru08d6OQ
67IxUuLVTchiMtZ3FCTo7maYHh6rf+L2OSbUDvB030+sp/sRDIo72y+jylBZ+9N74saUIEi77E6z
Apg5syP3rh4Vx6gYj0mnaWQLUns/WqJ/nA31HCeyex8Vq+dKy+TdFFXiMHYaujzK/y0T2HqNsZ/m
nNj6KfKJIc9he53MkI/GwtT39thHWJwYqyBG2PdmYbaenAsLjnOlEeEIKOXQKeJnTdoBYSUSBbJi
zfK8v8E3ZOzL5nOAm3vEihsey2WjQc7gyiwvhWXy8vJ3WPLh0XSH75c+5Y+ykX8US/tRDfFbgdYd
jFf7y9v/2m/uN/93+cb/+8R//fUtX/jjP1yqPf7lzebXwpP/U4jxl9KS958Nwa//5Y9/qTv5l+Kn
/1Pw9lKo0dYtvMA/9Zm/1Z7cvy3s94+//daP+pO6uZRypZI17Cjit65SP9WfZLAQxJvo9h1LLeUQ
/6g/aav/BDuouxJ7HjVi6Xv/4/80xY9SlPI/TcORdMrCWgrDWtZ//M+P/MvFp9jmH+9/LkW5lGj7
uVAK/wfqPY5kSps6PfKXEm4I97Q5nibTc/w58eoW4mOE5GHt90nzL7XG9F+LslyORV0WodtKX34Z
5/JTrTFQVrUOwQxaU1A/FXr7Mg/ltykub6ZOHZOGch3t/JXmnjtR8y8Dmc71+v13ctXQ+WGKMMxl
nPvp2HYAYJlRAQ1iqB6awdkhUT27Q/+BCoFCGmTNzOAL3pJvAcLXlWgs6HmOuTKi5MMaTj+1kL+5
5n93MoaBZ0MapqHQWlDd9OeTSZ0MPMVcmx4FePb9It4LVfGK+JlaML76lmGyk44LQG8WCMfzfTZp
J2YD+qxTTikf/+3a/FbGz7JNtJqWcDkb11kKRf/ldFDxtkh1TE8TgDD8+mRZ7re2oaIQyWedGRa3
Kwt9T6WuNwaID7Oq/v9oG5Zt6LRqRavX5XL/fro/ZWjGMwt0bBMHOWqsCFP/eZ7cYmWx1jBwNAXS
espa9wD/Mv23gy8/8JeHwLKVaevL/aBl/nLw0cHy0sLR8+ZsvrLCIVoXrgbderkMAjuJJNFshsz8
zLdPECipl0T4xASBp0ECGaxcbx7akwkag3SOWf7b6S3N4ffTk1SVBFgigP399doUgaWoxUpzoXLO
sK6b5gUtXEEZM5NAQrctSmZacQEWKDBwbsawG1L59i9N9m/aiMUkGw6VcEFDuL8+P6ztSippcg6i
PFEyARrea5iPL2mn7sEdbeeSQnFm7sAJyojk1PkNhUrkv1wJesrfLoS0lyLMyrAt3f7luYHFZtpV
wENMLd9d0ojbZhzfx7p+NcpxzVP19Z9/9N/0jdbPh1uuyU9tEudTO7kxwg+YyY+DnM6JL+/myd7+
82F+Kwlo2RzGdtFVuVSsMn6pVVVrgKQoFWh6kACSVeBnkOK7Ew/DnYaIMJCPLI9u8Ke+/PNhlzv2
a6v6+bC/XMwhGGWj41jwlEi/Rn16a2bWtUUWSlXa8z8f6m+eL9thJcEqwqb9/NrflYbb+klFx++o
7qoySG01qnm3s+A7Uak3JHKnZkDr9M8H/W3pwnBDZkhJC3aJkkL88lT3zK5VMnP7UNgMLiHqxHTn
ld2D/ZeAhuGunRXgaRWa9wmkBq/QrW0DjN4FeTLPzFyns5rKf+ls/6YJUw9HF8pRTC5M9cuzrNca
o63ipJQgpFBOB/xYV1WVeUXk7MOy+/7PF+FvDyeZfBg2jnTp/DK8D3XVWKrEjcYTRZFj3NEiaSjT
gXUlcb46DVGSfz7g3zRm27V0gc4dl51uLX//6Zlp87bgiIv9bTQqxA/leWnBse7fO0hl9QgzbiTW
ZhL/yw81lgv3S3NGrC4NSU/uOvRRfz2wLxHujSOdZFctBA8/Jl4YPk8ZIji/sE4Ztkf0HrvEabdA
2YifLg60Xn+X1ZCudEH1bJU1DzPOvrKGDt3KhYTL6dfBSLKzKRpU1U9BED788/VaTuu307aEqUuT
MiuW+0sfYxUkU13iUV6b2NdBU94yAU9WcUXgqtEP/3ysv7k35EcMk4qvynCU+uVYIKrg37bcG720
n4e2Xoaxs0tXnabxx2DOmxonS6nSfzns70+/MnRmFcqhdpb6bXR1iwJGG5xI72yoLlxZM0BtfXkV
p+YVVu/X7l/aoOP83hgUU23KVkuiMq5l/dLsBTX7JkTw/NLO2s5ulMH0yGZIPhha3VJ7Isbe7tBn
3qSatTdqw9hLYjUCnOzDHDUIKeHFUfIrWtkyGU8FWR4yWsg8olRQHRGb6KaZsCb1DbTH2QSui/Ob
eQJgBKhN1ne/LEYqYCIeGSafen6PHTzfvTsPHtGneFWh3r6RNBMqAhaoDMNerDD+PpPDewZ4dqgN
pKLAhOqtvYTJtKgm5gz9xaztZNsneEM0TVAkIp36G6cjTGjrw6cOA5TCDgDVB2Lsb21Tr4piKS3p
61+gsw1EAqf2dXGerKSq5FqaDaTMIdxlAzo3ERNmCMyrJgdI1eljcbhsAII32JYzbWMPcmtg3wCF
W4ZXixOYaB/Twcp2ET9m9F+d8b0Jssep1v3dDAICMYT/HE6Exgkyv+Zu6SAEaZ6QBahDU+TdOU0C
Qfk1uol+QOokBuj3pJWqsF/Y4MnnMDHJ8UML47qg+JmGwGiu9qpJo3ucLfIujK7F7NtHo/muFW1N
sjn4qqkUrxFrXAWLImMNslJdvjEr/Rt2yfgIuk9f16WF467XqB1R3BRVDnghF5RJoOQH6dsm3aVm
+lAN8+fkmrB+lIJZbd5ZYwcbCYwqAQFl7uKyue+rEM6u7DaAdt4NnwIujjqKD6ss6yOVPr4a/kgk
C03UpqxHeEumo52qGB2+EeQ3vkPy2Gnho+mO/DbWmJycsFxb8Eiw2jfU0xySfE2BxAdRW/qVSmJq
7Xl6PYVbmt28LfMSiyJIcngv5V3maFeUou2WwggOfnkssQ9zfR/i3GdlFwNSaoJ4o5GJnaVzXX5c
CpOFUfwewktb+brLJ1yr3LQlpUx6G09XlkO2nmIw6GVL3I9wVTNr7qqO/GE9k8k/oXqWVGfQSkpd
8vayUW6wMyODtLA23FGA1KLogRHssh6BSmEjx+gchBCW2qLbAMUvx4eY9ryKgEeuMqTLj1ktBm+A
wT0KOHbQhKwkfcgh+PWTFRxRSbobylXC7fB3KEsTYiHUHY6o2HxXArreLwXV4ciNlH9skc4gigCg
f9UyAu70wHVWCOAoJR9l1B42/WSjhROkgW46UVBiPNKNTDtqV66CQkisv8R18U3qmxIfCcoa5OVT
yu2Sqrzv+CSCfRgKUa4fUc5nHmzzLaKBbwNmm1UHEnYXW5RGDfmKVywoVUfXvyIjNPfck+Iav8xK
YldB/mA/4yypWEbQgHAyU/azVKdO16O7YoD6YwZUqHCGm6rQMyp0uUCKEJYCvliYADlFixqEY0PX
f0rdIqCsWrD3kR57yWhIutjzRGGnfdsg3IlaBwl8pRaZ6X8zdybLcWNpln6X3iMNFzMWvfF5Jp3O
URuYKJGY5xlPX99lVFdKLppo2b1ps8qoqowIAQ5c3OH/z/lOCC1ARZOAEL1CfkVC38UsCG+oxwGm
XBHObBVpHB1gYimi8RAUaNZtzNm5GjSAOrJjoekxMC/6uwYEynWOlm0xem7M8onaPMsvuY9K3GRV
6UhjXar4AjC6USmD13ecQnfc2qlUGGaSGMFrWVdFDUkq7+a0GlDsdtp4cCvQph0xyMbkfDP7G8D2
72AKqk07yXQ711hV8uwVNvEBW6SUoHzvI4QQ4Hfm3lTxB5B0BubHudjJ8KoT+o0OECia9mo7AOXa
qGQPMA7f9bFc1ehGR9gn6xjdzSIsnNeSuIMlyUQzh1mYv28zMxYjceKiJfsyOJfxVkusRf6ReaGW
m9zNFpkbKHd0DPmZtfoGwiWD8kQTsnSAFwlCPfPk4j6N1NDntDVJAokbUmUHSAxMRNUZZjW0TkgE
GbNeFDjBjak4yyiHTJVmIHuUHE1TVKt0awHmdJoPJN3ScbJWA60tLPZ+DhNfhZWwoB82KyLdXDV6
jhbNXo4JlJEpVkfKLIhCI78FXDOoHqkh2b0ac+XaH8eVF8r6qe+gWnZasVcJiJ9zGMYKWBtLR4+K
RZnQtPsQfBd1tkQEc9PrZXsZtIEWlWfFeyQxCfYWGAtszH9mAtQQmLI5W65p7VfE1Ch2cdYcogzM
IenOg94jq+kvidPZ81yqKYn1IhvCqlL9ECTpNn9WZZxV0YcwV/Opqg/QMIlaHOJ4M6UkABriMSBV
np31LDKDDjxIk2MbR41OCppY4hOak+GHbFQo5cmsa3feu1Oz7DTT2TWa2axdHzpT6JOuaWFbCE3M
7TYGCZT3M6AIwdLtNXAK0D8H3Zl3LLkw0nuZhB6yMKMPDDW8lAo0UtElM5M1CHsY1I/RrLZRL0ur
GvGbQh/ICVroFTgfTTOQuOJOn9WtOHAz3VweLv0GIkNVvJn68CMxqlPTdCff6P0FgAZ6RINB9b0M
XpUM0k6VsE21JhOxF4Emc4YP/pLhfQpIfAm1B6vjnJx3yiszOpEZgQt2jTUE8ZIzR6wMPc7HUIFK
C66nWoBI1d4z07jFy4VL3MzyJb3zadagGScToSt3SYIdu1WXoxfkEJQnUNUOdLdOEzMtji/9ZDeQ
4lGZj5V5cDTyYaF9LqaMl6AbtrrwIn9a4YwV61C37xHL1ROU1ba4zRxImZ3Dhy/q8Em1wx+hX63D
2jonYYh4tK/YAFC7WaVTs5javkJs2hw736Cf3Tivzhhq80Q51cjTZ6VpzavKTffQOzN3CIjx1WP2
/ZqxFnD4SD0AM5LamWSuAOLri00bl5iNKsdbEpoDIV0lLkFuz5QEqTTpP/DC9bsc1I+fKQiczcrc
YIrfeORj7Il3mxmFFS6wj9yXWr+pMzVnXqIIPxlvtZNBp0MQVSeoQjTnhvDKhA/ReFchS1e6dirU
CUSrjxZfAvB7Byht3cvM7XoVphNapYxUw9j9PmauQ186BoUnVWplyRIP4BOaFKuOG9Co9vMFos12
pohoWlQhA8NLOMkYE5pUxxjJlhLNY1qyKjI4DI3CzOg09cJgQVsQTXdXsUNHyw5jPqFD3ecpiKmA
TNjWEHuoKu+x1lerPIafV8DswEZkz0e6tZQvw60fkGVR1KWzFVNwnKo+XueedbHr5rZSWgs/fXFf
IjTbGxFIt6bL1r1lIPbPXFZand4MniTdH+4UGUOPGhFRJbwErUE4TNbf1q6IKh0ddBWBCfoGDwck
ppeyzh6LEOWpyTBno6vuPSMEj+G9NLVUHSQT63RCTFKd3zZB/UMgM6Cct4XjtzdKY+u7JCaUIqwA
s7D3zHym4lYgSpnUfZfExRxUCIspkFEaisUqQRYHNce/WEmk7YdJt+ZDp48rMitv4g7zvdVr7U4P
cGbqbAHHToZFJgF6vmzFjKYfdPcNF8nOiYiRDPveXIyD/g7A5Fat1p5HYnQ++bGsIlIZQfOmFayA
qb+tHYSPZRGtgBUjGnRasu5tfxsVvb8GzwQ7WqJ7dNWxVsKgcG4Xm2LgkFOSNrecxmCDc0VZImPs
50Vdv37sYVGTrHI9vIv1QZuPQX5RcLcEJp3RTP7KUEv3fMLKokk8f22i7qoM7RmcJ8TmKfaX7eCr
M6EBxulRPMSF4Psi5G2uDBXLfgeDrZ7WIzzvXScd+KKqlmGg2bAJsJ3kzcKq9WGOFudHYt82qGq8
kPNMq+B/SFkLbNJsZ2ZDandK7WLG6tuvgFL/gF5HOt2zhSZmZUF4WgSD2YN4DZ91JaPnF6msHFa3
6NMWU3tiNAuBG27pwjaY+z0flaHR3mfWPcVxQr++cGOWXXEM7eJSuXVEuoTEhGUdEvxqWXgqSn2o
pwVQSbxOQw9UgPhrKkOBoTFU5B2UdaXOAu51q6kvQUbPhM7miPoiIsaB0GzaqxFPS6ycXD+oJd57
XTEO4BBlplVMDlLhTSRRdjs7wwTIjLwoSmZMjmH9TATWuz7VPyO9DjeiHFxiz8EecJKeT16mLlAZ
r5mCKhTA7bKPLFQJWfutx+RJ/svdqECTTM3p1oFWnlvWpda65LkLmrOtmkvK1A+OQ5RS7drbzonH
fVboI7mYFfr9wRLwp9DXh8r3sFbatQBFPKemgBTZ9F5Ag2EoCsR3VH/9EuBpubTK8AF2eE9DhaUk
9UQxZ87stgqY3X5dmoG+z+VfbGLisrFGv9Dm+u7jL0o+6LsKh/qOtfUhsGrr0KdJ+1iCa61iczh9
lD/+nxuPv7Uh12/56Xv6Vv/ejvxosP27V3m8rO6v/4Hfupn/v7QvNZu23i9Foj/al7PkjSOK//Z7
//K//7X/7l9a/6JFqdNvonZkoVemrNS/1c3//l/C+BdtI5NmgIaAnMAO/s7/6V9a/zJVk2YFIkm6
m7RR/92/NP9Ffc7SyHVDT/LR9fwP+pd/1M9MXeiaoNRDvVHglPi97GeEKCyh5xCFS08KxiKHlEYS
hG7jzP2irPRRiP+tVievpTsaDVNHh+Eji62/1DaRGJRZbuBTdwGGKSxL8n/rLrbAfub6HWoXYAQI
G4pBnjmAUiPK6VRtQewH0IYUHXo2i91uSTdnDit/QfT8F7co/qj3Xt3iVStPcRV6rFGqzBEoOypJ
b48jcUEW/pTUcdZiQK9uWYuIEHcWeG8+5XzAnbuavAGbkEPnVdv+Mpxu/3k6v/aXxR/VP3lHhrAk
YYUmhn5VdAwtO1OQjRBxUeBZ8bDcpCaKQxWAosLGCxueekow0aQJ0iwyjV5BKscTDrXkm9LXmCuG
ZRWG87/f1Uen6I9XSefVcW2dlrx6dVea4tahATyQ/Vi7gMeFfcf/eDwNi1riCBzCgtYj5qRoPhI2
OBGarmnTvrWIxgI/N4Rgiyxt4XP2li4AgZpjsLyl4eTLwHmttbOHidUlOTOE1B6aL7bzg7i4ml9C
LCiFh3SBbXBeEjfa4EcGxkwssjt30A8aiHsBxmosrPLKI7VAu2/nAS7ILs1WfQ6IHAmce//1CBfy
Z//6WKgLE5Mj/8ewTZd23+8jPPDtkSwUx57j7t52mQMWpjxaikuNoSIqODlUBvhWJd4MpX5IBYYj
Sl1/fzXXI/jjFlA8COFSwKVk8fstNLQwY7LCHNxg+oz08VkUBgvI7UvLzBctvK2/X+7TnywbIxb9
XxQaliya//JRg600gYp49rzDrTwpztHWwO858Mp1Ng0X1e7v4tA6GXhh5WvA7Hz84g6uZRHyF9N+
4dfq2BY0/eoOOr2uMRfzi6tC3ftedio66Em0hQLd2jjDsMqybkP03a1Pefrv1/7sYf9y6euHLRRN
jIbg0i7KyJJ3G2v6rTWJQ65NywzX6N8vdz1Z//NLTUN3adDSCbwaXp4YHD2OkbtW9bTteJcCMWfR
oe8i/fTvl9Kv551/ruXQZtPkM7WvZkKimr1ygH3y0VgpRf4AwIrkkZrKVtQy+YS3PfGUsLD6BzVM
ZvaQfHfakpZcd+8k3V2vhzsP+KyiQs2ZjJvOtpZaazwzgE4SKeoRKOP6R48PVom1u8Es5gxQ0pwS
lJ1+djL6d7VRj0mncRiu4XoT4lc9h0r1LWEv/cW0L0fI9WfLL/yf33o1gsoJLyBsDUI9x/AGOunS
MfDXkKPM3aXDahwEfrTl3x/w50Pnf67pXH2nETDwwYwV3mXlUERsl6Q9gUGzyH81Dp6afPE+/+jm
frxPx7T5QvhU7I/v+NfvtAkhEk7SSOUS4h4QM8a71bFXZJcO21nntTe23RzkNzMlydkKljmfkaSB
Ko6xlg/+779fXPeYrm9I/v1fbohFvVY1oEpzN3I2DQ9BjodIA7KZY+RS1jb7eHIO15Lc3uFXVFSy
LKP0n00te9LP9Vufz1/0O2kqu7pLN+L326A+NrioS4mtTtNDo8dr1y2WoefdV310A9ux8Psd9fH5
0ABYDk3qTV8Mvo8t1h+jz3UNV6CVM4RzJSRoaphATsDoawufr8uzyces2SN1qzZu70AdnORqoQ81
htIRUmITYjW+oJz8mFjB0Wx5VJgkt10BEId5rpoCrKrRchDhUi4yqlP/54sMLWrdNDRX1zSEF78/
NKvQIN9pDCaykG/dqVwkpvfxLUdZsI5U8fjFWPlkiud6fIGOq9Kl1q76kSDmQq9zWE9rN50LTmVK
7830sFjCYceYWa2KZFwnYNXj1P5ieflkzhUs5MKk4Wuyab2ac0UKrWpQuPQomrs8eFf4PM2koRs5
fjEjaPJFXw0EIXQESo5AVcqW7/enypETi23KSR5uFvYwv4AYam442p/boV1WeUCloH5QGClTmD7Z
dXrfmb6G7lScdSfBk+AcCEp49Ci89M2NY6V7uQxhevxi1ftDiMinS7+do4yKoIqTzdXuL4fa1Duk
rc+bwDzQ9zuMZbeQWxw5UOUqnzrpg9ydRyyHfx8KnyxLXBrpBwcgE9PK1bRZ56kiugqeZO+eADWu
stRYOawz9UgOZMdgUL6aOM2Pqfj39yIcm49TRzSFgMy9mqkgDfgd/muL6qb9XObmmdE4b1TrYnTN
Iy0xGSWqXOTfyMdiIaBXd125intrUcX9q+LQ+AhGA9Uz8piIEHpjX1TesUVmrDD1xVibiM4kouah
8z36xjQUlag9WqP7Qxn0PfF2D9ZZxPYZi9MiN7D4+OMFunBPdaj9XoIetZvmOddwQAb+9M2tzvjV
vzlZsne14mXMjLNSqs9y95kYeLiqpj2TlHMqQvvZHcTH3yjzle13NzlVC8japHsmt+VknoxUPxPt
96O1k5tgGJ57cNirVQbrkTSJI4yqk+FbJI4Mh6quHoYoOqYufaIYGCWsA6r/YOCT1RBbt2Wrf9NC
/5l+4zv9u6Xixm8T/71u0se0K3MtZ98B1JvmXCBtbMpe/2nn+lKLoQhE0Yu8eyyG9WwSA2VPWgaN
N4LVGswHr/7pJ2LbWvVRR4Y1i2ykK3m+U2331TO1B7j1b6nmbwYhHkRIX0il8BgmhHoIaT+UCOP6
h9+Jt5bIAwzkWzmHtDx0hDbrsRdEoZdHGhsnOaUGrFEmBzBHsU4aGwU5846ac68X4Oe1JFXncdYf
I4KFjL55Yfv0nV3coSqdS96GO7T1y7ityPoKvB92ApgaVQIFrxu9DB/DNl1T88TQzYwPLfVgaN66
ZEurimRVlANBb/bBvqezo870ikxhzUADknnDpW+QLvIvpHHxEFXdKU4bguvTk80+ilDZLQ2Zii55
RfOuvJf/AETpJ0Y0epV066WYDTuSZBR/WaiwEhJymua+0271JiKf+kyPa28wFvVMf44CAA9Z5u6C
Lt56LXnRTAJBANOCgdRW4q2LpHWY+cc6uVEJWZQAc/l8baO8pRUHquFdJ5cRtMXPIa9vyngjBiWn
3mwQbFBu9exVG5xjHfn7bCIDuoxfPl6R0cN7qIxpNdFTm1ec0pFIdvvaMOdNo+6QNX0PW2fnyLUR
GP5N5dibyNS/j0SeV1A6ZkSD3oDKXnhWs1Cd9pRpGGGDjBGhhN8zrH6UVKsVb/JRRHtH9N/0QTlo
by7mTjA4ZxJVH8qmwhIXhm9jWFHcPeC8WNHHnkduiHWqxad5PwI1QqxORJujQgCp8jkp4PJN6Cgh
oui99vqLHKejRnvDLb6V/qbqlZ+eauPsclZYRW5zDbM8yPiy4cAb6BdUhif50dhBs4e1LsedFQV3
BvxoQVBuqkQ3hldV+IMwaTXRq8XnWiTTW1mUP10n3CfhUbXC27EqftbcFJjao5kki6Y1ccX+bGsA
AnRT8Z2Gt1nGGX0cXgEEY4q5j7JmKdg5TIlycJP2Vm4D5XE1Eeo+oN8GWhH8nvJSmuVdD9cVDSu9
Xk2hEaI8pchnamCnOYlswxhuIyKAZ24HHtUiQARLGnCF4obD4b0p0cmp+kYGQjYj0mIBjfggB6Xi
ILWRcwEln408Q3dhvDJ7ZyZCa1vE4WurZStPHW9si+KyZrVbRL71LCRtGbZFUc3Z9L2NfeTPI0Vc
UKg9lQb7q5KAA1I94js1XoQVdIoaTV/3SLN4HwHG5pPYRBqfBIE+FalafCZMs8Yt1N2DNIGPzVne
nNyN5Wp0j/JiRWm/Rx/S35eOe9Ty4Mk051OFWoNWa0q/EZyVPeyVuibaqdoHDmNq1KaXUAlfdR+I
S1tY4CaVJpgPQYOpvuCzBon57gf+JlfyS5NyDbv47nQ0gogR4kldnPQ+1MybpnH3pgaJYvgJd4pe
WHaSOjg9Hsn5uEcvs+yrZo885clOEs7DJK+IZl1U56relMq48+2B98/irbTxthnEd7XGvFQ2ARSF
8O5jNuq9aFfQRfHdcKWO7EUH/xm6xc+a5UvOaRUMGR/FQHULQcS3xr3Ra4++DrE/Gk9R3x2rzFqX
yLzlMHMxbOnBsG+ZXuQnKYeypQPFoB9SQn2xfsiSjVVYhFZFc9hmNAvFQxkVa/CiR4X3LFGRcRdf
iqJ79QvlnYPjrc4yzHPfkzE5L1rICyNSUM76Jc0XtwkPLMALcNPfzMo6jAn8OTXbplbyvbYJipDa
ZFON7uT0exSD+RJn5alETIJ2DYZKb5Kto97jU14Oo3PThc5rzqX1NDkFk8Pc7L8Dz9z5ZXEKdGSo
RvTkW82dVmoTL5bxJlpGkAVUL+13mR9/g8IOXftW6BU8qubh452waE4sIo433BEukjf1TrOsu9pp
fqRE9xTkVc3UFg5amD+W6ktPqw61D8McSCeLpnHj0jQkio3qKMcnOQo703rBBgDktbrIpXfSyTzH
qSf3ZyS1nUZhoP0yV55WzLNBMrmFxeTA23BCeKmmQqiPczTpdBhqe1uBwRv5/yH1HrpI7OUCmFv9
IxKNuSx4YH+n+5esjHo46SOdEbVGOVXsLL4JHb9wZRlPrrlj4/aOReoWTeHzxxiT77oszU3FHRej
2Pu+fSPrB11BzKltkMXqPspZphDDE0kXr2jokpnbExkKSU1JtJcBF7jdbWsQ81FtPYKSO8vvVG+z
jdxRmU2yVVWIDs3OKpKf+LwuIguPrXOjxDiTdf9RnnZVrQF1m97WfEvyoIea8db2icgy12gQLg3j
/OOTbCxnU6XTU5HsPqoUigg2TA/rkM2SPC/qP1qdly5HAsgqWClZ/81PjNucvZ481MXqJkM3Wj9K
5nDVHqi6wM7COkadtHoc3QCABvPImdCVMb0TKQggOSblKOiz5Jxwi5OWrjPYE6Ey3JMgD4m8dY81
somwCJ7D3keT3czNYmN4MDDCcDp2QX2RZRW5BDBl3gB4wGPwQ66rDT9TDj4tTrda5zw1hbk23jnu
nWUtS072cuzLQ/DkRT/HLFi5dKsQqK9Km/SeZ13ybApBMTV5BFmdzArLvU8Dc59n7o3vjQ9y1pGT
UUl4YeS+Gqm7rpRgh+LKntljgMLIIIuu6c6thrQElc+3kiAQZ7iTxS1ZC5aiGPltaVO5ToeXhD0c
ug1wbLn9zVCUU+Une+R+R432wRBaSx/ybx55IEqsUwbuX6A1kLsCf3gwsl4C2Mno8NOXmJrSIHSS
TtCp+Hp0UN3pmA0ejiV/EzDp90Gyyhgsehrfy8Ea9trMKutVV6qLnpm7NmNyzltIHxX7OUxXs77b
CmYCeT4vm/QhNRh0zJWdrJBhjr6BPfsNxpusdFmX3CNBEZkJKqjYQgHRZaeUU8zA/FjxFXQD3G7r
fmIf33TVUYcdqSjDRvHf5PopguZmHMrnmEzb3FBYtM1L+LGksLTPTCF+4j/Zy9cHsHo9oYM0/B1N
903Ln4Xc8aRMEuTtv2ZDBr+meiyy6NzqIEbyxniwqOLJCV/uxuWu3OQAoBrxueAwYGdEN4NkqMLk
oo3BnVbo0HWyj69NLgSKm1EmgiNur+G17ky/OVRKuEr43bIQaCjxwWDMDGXkzGRVgrd+76dQV9L0
3OggTzJHhPNEgNKrou9UOne5F17yQX1VAcNfiNorWaASDWVVjdO2iBZWKkgPyDZuFRzlBhPJxV7u
o+Sds5Zgp4H/xlwg65HoIEnRbqO3rm22aC84srGwFO5GPkQ4nSqik1Bf4O7iH7/gs0Md1uybmlUI
W0fjKx9byA4Cx8emlAlITmWy9ODGxm2pJbO0NbaoeLa5W57lVQcOXvmowonIyP9yL2kBoZgy6Uud
EzxiVGyUqSj48hPslXOEszf0kfjWCKuxAVljdScHN7GatxYn/ZpiaJ9n27LdkxnxFIYUqgrrQuTj
bLTLpfzJaan+RE37k5PszMDAOiMG7Zx6ytLRFKoJRKfx5zhaNxPls/yYfK8+y1FBWifIN14IQ6sm
lkqe6aJUO8tyuiMxyJlx8StrMbj9d8I/IXtx1hkrOJpKvCO3M+MSOGE28oERBnhrMStQ5rqb5r1u
QDs9wLk5ygNMqgmGQ7tF2nImNZKDJJlOSvPacXC0OK4CbjmXgU8mfMqxYFykhCmV3mpgQKoRvsaC
i7ia/qSib5tN3jTN1VVuqHuFN4Ba6dXU0P9m1e0/M7r/iCrpKU0m2KSIqezxyUaIQZ7WCeQHiH0/
3Mg/GZHBFLZzKiwrugzBLCysM9hQOJheMJO7p5Jp0HZIjdXbBQCYXe8WG2Fs2tKe6UE0H/B0ZVF+
66I1Es20jSfzm50YDxFtwcaHbDZEL0o+3RWhfoZudKuaKKiqfWoUsGncc+6K91rPz31WHYJU7AIy
6mZa6ly6sb+Hu7wQVsHeGt2sFuiPiqZ9l3/QZIRPdTbeFZAmZsZ7F8QnKKd71yt/yP/4PmfMojQf
Kj98DEgyQWO/KfV4BZGjoijjN/PA7PeUM9ma6Nr95GnIR7snobHOxPinku62TRtYPCN7Pf8lKbbE
RVN4Q1IivAI4anmYButHPwkCSnpyfvlGSuMF5gKdLuOxLoslIdFHwyqA8GhLWZBU05opouE45h8h
EM9KghuKDtPWFB/fKtJ70yjZcOyd2zNlAPNKg1BDca401U+rV7/FanxCyLOVgxIh72FyA0htzrED
IIfK+CZr81XyogP4MPRjaO6MJaeilaWM88p08eV2NwAplxEvqS3TZU2BFbD8yo2SxdASiuYhDYd5
VyGoAmZ/8EOBAec+mA5xTQx1MaxlIRwg94xYqMBbAvFcAVyHRNGdfQRwsgva0xgeaWNkOBmUopsD
el7r3QunzfkYKWxA0Y/TtrTUaG92QCnB5Hx0jGjrYrdHWXrRLEou3DGCq4UhBbEEkgb86SnXziAz
VIDBUQkTyZXjXIy8LVyR7qmtODfRrJe/pczffXuPqXImjwAejdWw8+eyVCl7nlIFa6V3hfPmmvGi
zdOlp5jbhufjN9nCNLJVXdvww97xPNyqToYBnkBrqHZVY9G9RH8c6vc+1S34bhYI721eGouGNI8y
R9VK98uHzdtR9gtphTdUaftiOhbse7DnnVXatWZNVGgy3OIF9cS3qqvW+Bi2veiXSF6OCaumVnoL
1+2f4tw8FjlUrbzbjH2BptS/0/zop4jyVU+8fK5KYlFDUQe4ItxK+Vw6fkg81ZuoBNXTZ2RO4DId
l7UJC0yIgqUb3HAWKwPLYtVzznSGRRAi0qzij80iXMQKFf7Mi8ZijRwRROmUbvUqOA0KSH2SKk9Q
x6Slt6cIMooY/ExpzEcXgkib2+x7TfWGGt2M4392bLq2mLuEnBHnbaNqDIyBEwVxkR9/aTNEuCRX
zDv44TeT2i0MZIZ7zOY8GhBlPgA43BbRI0wDg4fd0R9q4DjD7hpXeFMi9v7dW9uW2ino4TC2EiWt
EfCxFILowQiEeD6mC9VLHhuvQz7RAHztCT6Ju4FY89FRLkykThi5O2I9N75p8REPWAkIaiXdFsG+
RQhINlnPuahJuNdie62lfSGja929S/JOGNavJTndM1Zs3MUO0eOjKfZORZXkI7vOKruHwEmjm4Au
PzR7R0eNMAkDO2FoU5dKmr1NQPMK6O2PoiM2GAExW6TeNM8zcHQEvPputvNHwsIcJpDZONXKkuDp
Zt7WjtjZI6TI3PfUTTmCWe7Y2wHgdNGDDbyVRRzwh8XlQ5BW5TaowJsrXvZiGMw2aOwFJLK4VbMH
xJsNFDd2lXUbTuugiRocSOOjxQHaror7BD7bugCDlKYCnb0OKgUXvkU0QNvtcoTMs8GxxLLVKvWU
ykzggljaU9OXT4VtwKFoLVwsbrQvnQ4Kciy0V9Ud1VVTdsRgZ+Itq9ZNpFWXzvgWORkR8kAgPVtV
FlEJwTAi1GkXkZI7oRNEL2EYKwj2D16hvvtm3G5NYbUniryvalPQg6l0ZR54ybcxq9eFEask9SLv
11U2d22s9zdDVfc3eIGWEUCnVWcV7i4icUnxGuOc5uzGAc73oE2NdFd49rvJ6ndoB8n4s91lmFUc
jf2TU1B2VTY075BlJ/gypnapGxaUKZ+yYda282mAAm2O4WsTQlxLm/wZzMet59FM07NRnbUpIcR6
TwKibfSr0vBII4T0XaLcmyE+FnyAAhhx1t0ERpnAWM8f2c7w38YubXxzmht48YkADJH5Jvc0xcll
HsZ0i7WH+bNbpzjUTxzQ3VPkTcFGj8ht1Vp7OIi6XnZpCffDJEkoGq11HmbniF7SMdYaTjDkoHRU
j2GRLPBgL+OYLD8OQCXRPBM7QFmeb8bxUGni6aPvwJ7l44xfcfRxdSCnnQ13PLv/2Nil0V7u4Uv4
NoB4qYIbtAiMu4o9ct1OaylMqDoPGemcsQCPJppRqdzpbL6QU29R6R/lXiau7gP4bZ07bPNwpmrU
JvhDcMVsNC3eAU2847y1y3sScNCW8y+FjfGzMnrWnXofmMhcg4KQghKCU0Na8nia1HaLJHkJPgyP
CpEYgf8QVArZZ8lJHhvwkh0b02cjnc9kbcEUOVYBWeIP1YeYs26TiSeGBiuKTJGkB0V/qS917qX6
ovX2hxrro89kAPCArKECGLjqM1VuqIKsAgz5Ye7U7k0zPEtJiyy2TWy1ETfdyyIQe7EdYaWF4Z9l
vUKW3H2wf4nzaDv/Me3h46YcC8mL4+CMvm7XtgC/yNom0LYK4BNzN/Lgq6k0gcZhVQdwXznxuHn8
faA/Eif6HDjM9u9NsE/0CjAEVHqEqEAsYVxpMzAmdbEVq2jBSooe9ply5roVwassfKW5u0eDQiv/
79f8Q7338btdLPa6A5kB4cLv3ckyYifTDibuB6+7AUyK7Vtw3pVbnZQTNcPHifc2EhDOJUvgfcc4
yZc5AnQqibIaFNOVkOVqS8zd0fqiQ/xpW/CXm7t6Ioret2kYGs6crE0q0/oNy9CG53drNC0BZMOM
It4XjcHPXgIDABmOg07zDxpLOsYA/ieQHrJGJ788KeT40P/MwspbS6WXrM/9/S181o12UHBoDgQp
1zKvvohcjKkdgVWfy4NYSMyjg/JHHrVjb/qix//p10e7XQ5z1dH1a+SLZpOQwemF3XMbYyilrpo0
pG+MxyAMVnqKniev2V2h8AaO+Syr4rLmIYuzaornQ6+3IiF9ff73JyA+65L/eltX41ABWFvzSRHt
wlagZC/owK8jCGKvls8BZ5EsJBdiVgGpIi3i79f+7JW7UpTL8RUVq3rVfB4me6KeHAAYIyZYtoE8
+re6Jv1JBt2/aGm2594Ovxhon+oCXESglioYbeo188DFXTmqLgNbsdSjfPExpUsHunAlHpHb7wAv
zJCrfx84rUoNj6PG67rWaMyKc00NfKKzIseIo45bh49TThPybv/+cP5QqsoJ4tfbvFJKdJnR5NQL
XayDGZbfO0bGPFXAw5dnY9RPspsF+JvWmb9uqVvaJYE/k76ybGsni0Py/859nwZq+YXC5hOplaAu
gHUeeQ+4pitdha+w2RwdRoxsksrZSb42y4c+z0BunfSrB/GZWuXX68mP+Bdlkzs65TBOqTx2LoPI
PyWuhltx7w8R1lx9HrBlbYrl15q9z3+n5FohHdfRKvx+3REyyEBrDVc5h2fZOcO8sjIdb17yAXfj
V6uznGt+l0XwvnWQBCjYXRVQyO+XCwIT6pLPsOxhwZJoeXA1avEIcWqqYw7WRlmXT9mdyDq/Koqv
5qdPr29A/kIOCdTnWkHncjqlWsR4k/IH9m4PBf4wIIGcjtGNj5z+1fiG/HDOxU5DoK7ylTb7z+lA
RzCvCc0VGv9xr5536hK0bNnkJPs04B2JuuOMTJNWRITWosrszI5ABeuL4fXnEsBV4dkgMYZlgYrh
98eeKZPaq7nOJETbpJS6J4SDsmQWUrP7+yctP4zf3/Bvl7p+wo4SVIReau5c1kGlotYxmv8ryTIS
dxWNqWWZgjDnq0WNAC4O4H7lzk1lJZL6ZghdDs1ohtNuJTtaf/9Rnz0/HpshNEtDafXBvvjl6yTg
MyyLtnHnLjY5+fxkFT9xMQ3x9v5+qT8/SPnD/n2pqxkxDk0HSCo/TBa+ZCsCe+B8UuNVb/wosQ7+
/WqfLNhcDnMFX4PBZvkaw5VrlTfqaeeSwxHPZV2baKK5VNTLNr4sY4e076UsAxnkrhtgcHZQJvpk
GxrTrgMu7ITtWra5vrgvqY+6Hka6hriR/QqImetNi6O4Wj7lfCeyrdCByCUKQItx0tePzTTeEOhj
WEc5H+fKgJ6D+eqLqUL/bCDjPGEPg8QTIOuVgkuprSBoPFaAymtXWA23Lclj+NyanWfaQEb0x26q
Di5Asq7VZqFQ11Fm/RwHjTKdfie7pg5lOwVeu8imFznXWLI8PDjTwWbxlUVondN7q/KacdxJdYBS
I+0JyFKiJhZN/8XemSTJrWRZdiu1AYSgV2BqgPXmvdPd+ScQtoq+79eTa6gN5MbqqP8sqU+nJ10y
c1qDYDAGQTNDo/r0vXvPvVETktVw96ZBakvZvfz5Eis70O+X2PboAFgGhwL/TVHkSzKKRiLRAyHi
p6IXzBRTcgxUY71abmhtPPaNf+1F8LHbaldO+rMSZRN++EOrA5m3n5SoR9YY4nhsXkVHtji3zfwX
yLitF7lBgwgK7M3JpbZ2hPtayacekTDpoUn5l2IPojVtbEoQNQMwOPmqyzo18os13AlEMSZb4Qf1
mPferwb45ekmB6HftJlmUlql69RUHHMKxxb4NHIstU6pij+fH9UR+c8X+pXX+9uzDHFS1WKcTN9K
8N215aXGbhxwnNlUqTyuOL21hsXerb9rjDwLzqTdlO5GdC1Llp8MamFvQPvDAcTP4UpEJPWwql87
dnar/qNlE4SN6lCZUm7UiMu23Qdjqb4oOc/U999qlCTEBb0OE5kkuBvfE6EgpejPP+293czCnAE9
ENaQ8bbKnIvVqxFXYqIx7Fs1g3UQLim1q/KrdLQ/0pxIFL/8QID97nIsXMSVKHwdx37zavbERAu2
Z/YYDMi9N71uZ6o5kiBE/PMvfPdx+cdHvVmO2ziiTdlC3dHQcg4jTfFy3ft0Rpe6DIYS+nI87P8b
HwlkVNVIQp3YeYL/sdlkcb1UucOSrPwPakLvyfXam5ujupgtm49aev/8kc7v5afFrIKGCYAkoXtv
l1sDk7qWlzyiZSpuXUJtsZFfsgRz71h9Vq0n1M4/y1n/pBklaBkEJ/hj1OzUKh5L26ZmH85qHK8m
QK8aSPRBNToudbZVS6Hbz6fZWsLISu5qfNJKV2FzDFEvnTroq51G1SMzMpEm0cKSMW4JmmIQ7jlm
5kii214dQVRVWiOso6d3TFOADHTGSg8kEI+2RxQDmpsP9uP3HnHsLFwenwIZnt6vd6OwzDlBfk3B
hgBSnWqVh6bG89FM/TGycZ5tyaD5oE5+7wF3bMzxNudoh6zGXz9UrDFCNTqogUvUFwBP5rKxg6Uw
B20xP/753r9zOLbYZj3Hdl2FKXvbGRrLQbcHrCyBEnIo5QWTtfuRIw6j/n2mYb0WX9Q9m+NnAYPn
g09/b5t1hPIwOKB6MUH/+lPlLKJaqjGM0oWjle99QjLoJ7pKMZvqR6Kjb+r5ggo2b+MX9SjG+LzV
f8+RkB/c7Pfe9n9+mTd1cut0qVUVvO1ofx5p8u6U52iU5M0SO9+ZcJ0IjPrgArz36vGmq8pcN3wO
7L9egHUALuFrqMMzxvlKs0gRf0a6TQ6VdudO814d+pTY9eN19L2f6+quZcOaZwl/WwFkhj0usvNA
TKD7Ue0o9fE11D6AjXt1xlav2wc/V70vbzdDeJSvdl7Lprz79edqc8+024243xw2hzHaWc0SgKUM
LMyXMr1ujC6E0HZUq4KyBfDUOfTMP/gWatn+7Vuo/QM3isCQ8uat7gjBkmnMC6ae+UXFqvPr1flT
KVjVPFUZilxa2h3yI9ULUWWBed0P9gcni/cef8WK9PBzcw/e8pnjiavRa4A4Bxbauh30jd9MD8Ys
7//8i9+91WzUnF4oROy3NYjjjBXxZFx21a/P6p8abjGnyHfpfK+keAvd4D9/4HvrpqtOaPiQXfs3
8OE4agWZSRKCcUdttb6ec5X0xTABJsgAS23d5h98Jg3td+4rOxgOd4uS5Dc7TOObDd1FCpKC1ATp
mp8qRKZKrKoEakpKH3nexk8GpOLkWiPcUScspaXOqa9VLwwUyFH1xbhlm5g8gVpW31Upxr754iIs
ActzftUFqW//qvdo+uhAj/qijB2qklafpMR3ZEDBjGhCpRnQJ+Nmfs0DpfWXnQrOBNV88JHe6pwN
RG9xL1bwTdmDUvcrH2TD53hltFe9OWUdqqi1Jzx3BF7ee6zCEdliFs9pmrvAwkicI8+aW6qE40bj
mBs1c4rZSNVZpPVVFz3fm/S23Uk7maIO1DVRgnyoJrQh5uOIeWFk8wYpdCCm8mtnrbdKUzQj+3Nm
JPLK06EUrBE/aer6XZq6Zxvj8kb1pVTHUGmYxs5E6219kdH441VBTOXiRCRQDT9Nx9201c+UIkD9
m6rPqM5H43jXLuWTElEqpduI2soR/pdh3qkiePbEvWKZgkPbrGYEPWZ+VuVACw4sXQn3m74AQj4p
xWHWGCQYu8t2zmtUC9VBSZMiM6KwDhyz+csukuceXaQ9layuJloSf6eEQ2QDB5B4DqrCUA4Ks3Ue
PexJ6n/bBN0wzCEGy3pImmelM1X6UMl1I4/op1IsKn2wEO2dCkqi06rkQkrEpfSELlIFzdj2GGE0
5l1UVhvTyp///JqZ7z7xBDUapoWZ2nnbcY/I2EgXMCmBUvfBrrpR1yyf861DoKpS/rVx8VU9DUrV
pTxCRhwfJtKdUH/RXgm8Utuo3V3D9uKx21TI9lQlVnndT2HHV6roaPSL2aQ7wTpsFiZ5r/rxf/gr
xK+7glgdp6c88YOqJr48ro+6bC7qOVd6NKXdIfLkkFL3+vSjkWNsDMboUwI3gEytrHlsmPNjy0Ag
aG3hMYYQy29XDnl1CzPHI9edPo3q96tfptprypPTVPMHhwX7vbrN18nN5JAHLvvtnM8XFA/qqB1o
JtFGvLqvU10P70T5GZoTyL/r0VhD4hWPhJI8qE1n7TzMN9lWvaRKuaoa7l1kfaqX2w4ImczTb8oo
tTBLUe+m8nZUOWqEGIzLYt4MfTgyJZ4HdLYo0kb7HsZMDMgIcRUzRkI7A+m2JC8xo/a45XUUvXbP
1YVQ/reCZNOPzxPvOIexxrIA27bOGY3K+df7uaw+8Rs0G4M2q17UE9iI8aXvCeQFxaMOiK7SZSsb
AqE0hwYUpvoyNojDtA3Va6gkdX9+xt69N//4Sm9q6rUhRsuXbPkF3hA1isdjhPTE2SuB3p8/6jcw
Midhfj5nN8V/ZobwpsgBvOjUeC38wJhr2FrVdHKajgDKFecWwE1ix3y7opX2eYHpluKTbsbpWdkV
qNRfkK9+GjhkVJS35JzsWm6ZGr2o2+TUxgmR0Ee+6vdqUB8SE61UmzbFW9r9ApyanBhul53oPwpX
sl0MZy2fr9XWo56tdrHDwQYewpP552v1XmHiK0swnlAGAm/rf+E0Obl33JaeSmtBh9xT2qvKS6lb
8/pnPzQfVAmWWkzeFn98IOdrml8GwRhvHs6u9DVvVr+WQ63SYXTZfKtm0qbaVgxwhe7XyHwUwvi6
TMVfWdmhwBwegKIdzFpgjy5+NBEJcInxZejZPwlIvAeUc/Jl/uyYmuLSbKv+oIZTardUj7OabLYL
gT0mHTbUb2obUU/8hPtPzj/VgvDny/ruvoA/HH86Z1bI4G9+JHmCom4ERxlLlQMkpD4WOJMKhFYt
Exd+sN0mMD2XQ0aDV+/Eg0bIxViv555bTVLxX2lCwg4+BGWljIna7us8mIiyw/dCdsO1+sFtYV6R
sHWy/KdeXYju4zSsd+6VyaPhuAa8QfAo6vH5RzPEb+LEEBmBa/RLX1ZrAjNentjiz6rs0Hp9/+fL
9u7HkQ2gsPmQl97CWEi/cnOHhMxg4SMIpaD6iM5mY4CAS8O6zz+o/lWuzdtHkTEQJnWIOGgC3jrF
ZUQ7ybcicplhFCnN9ZxB66WZ0TtKNTZvM60+EHF0gfQQlmhUYasHA3yJmoBc1Q/6r/98anYPSg9/
+G+H1dYM88ljiwiMIt4RDxqOy4AAuA0G7Y743b+Pvv8fDva9SMow6fo2+db/k/JlACJQC90/bspv
dLCnf/83/o9f/tf+3/93/+VtzNH/+wf+gxNm/4tZAc8O3WUgWa9jsP/ghOn/8l2WVNWZZUkXDh/6
fzlh/r8YYylJAid+9MEuO2FX/Z1zJP5lkOCg6wptwUSI89V/gRP2ZsKA2MTjSMH8XNBhMAUf9uvL
GyUxS5Dm2EEdi7s4XXtAdOkP4WvrvtfDtQAaHpXDjIjtsTYXuCmt1A6ibL6S7I3+dgEvVgxJc7Jj
Ot322bEQ3LmVhuMmzx9td0AZ7FRg1cmXZS9WBoOVXPp+kdeOeefoLzn6yTKuO7A6KZmPRWJBspYL
8Yat2LhlT8twje/iyAPkbXfP/To6W8BiKKGt8oOFRRHb/vGmv14Ly7F0THiOqtXf4ihqU5R6tBZ2
EEVFBM0QhWQBVspdt5ClQdLSgLvCULoT0VCFnWPP26VsP3U1TDOZ7lItC2q/gFkeo9dUdGMTPwLQ
4WH7j4ft9u9d8Bd22K9Tob+/p6cm08AaWAXeCgK0PF91b47twIRgiM9X6zdQCUjAfaE/TJfGtr8N
GudBb8WuluY1kGTf/u98Cd97BczxEDtvRXzT6NlVG8NHrS+5jJq9iKwqqD0ixaeVotgImqXbxdsy
tft9/NGHv+1QoVRTbThWY2EJlAqqkPzHlqOZ+QjrnjvVJWMFcbd47uk2bF4xzh2NmWap4HbGlKts
IuGkQTLLEDsHs+KYz8Ng/71M/ue4mbfNqr+/EGUkgjGbLftNsypPJz+RnZKNu7jJXAR1ByTn7H1z
+tBpEbTwpbwniXJvt/5THmnHvOCG2absdvXq//jgAVEv7T+rJ/VtFLmLCldNtN5uWUMnjSEawDs3
rnlVuu1zBLybUj77DAKbRHZtjWD2LqFEgb2Z+iyGdC6mTdZaffjnr/Jbmf36VciZUUFawjF/a545
0EMFXiqCgPufo/DZp5qnzC+Kq0jKOag+IRww9lMKInCaOYk3OoPLybv4fZnszG78PC485k1QLMr4
VZGGq0OOy+o1Ce18wLTkBKL0nA822d82fdAwOnUnSy+CG/+37r7vL37tvG76i99fTdSRl8LPz2UO
oS9pWi1MlBgws5Jdkox2sLKpbCtP2xEfUp0xKVsBSNA8HNolffjzFX3tvv56cxlyKJmqo/Qxv0Fz
ioQ2iSVLK3AQ74EjABvqElrCorQndZJJewnPeqSvZJk/0B8f1zLOdkyratQQ2VFMoxtEBZIaw1lJ
btCGJixB/mzpnOdVfGhqi0cCmuvWdBbqCiH3GMTGg5PeLDIi8LrQduYILNtJovkUe/UnWbDetSut
HuGckmn4GUfI3/XJD2kjf8P49nnyFjNIot6F+K9jFChtvluPGdjqWKj09ewjvsPociaJ7QRpWvke
uNlxcoEbDoMNE4FbiPpiAJ6vnSndGmV/M08THrXGZ47dQ1vh7NyNRnGWlWjomNY//3zVX6vKt1fd
5RmmWcoEhEy2NytOZntLITE2gYiIbcIGRpEfljG/SWMI/t3MHbf4veHoWmez1PGwRSO4dNVS053x
XMjODBvDGnaeEx9yhXh0YLG7BsxzmYPajnQ79NJqwzEPr7Jssq072wOzROly+rAZ6nXu2TfIUFiZ
Q0xNC0IRC/imgnxRZzLfQtn1drA9AOTbRbHnouSAPxrCC432apoLY+9ksRNYFRjtKjM/Op4SJvTb
oqNYgXRv6JX7Fr6fX6+QXC2P9cOgVVcOOA9Tg8pgJQB3ytNysxIBQV+Bdh6ZEMxZ0J5TLVesXRtN
Jt3NmLfNwW0j/zjpXX4yxzbsNH+4Sitz1+TOl9Qd26NHbAyAdP9atLOzc92J3Om5uJ1dE0QnVhfG
QNkORrN/yHUn3fq2yo/qY/9h8pfPEkhvkIgCgIRpPpFQs+3WhVa31qGRH8crncT3q9WnjvHdEU5X
sVzrle1dYXVRjm09v15kM26Z9Tael++nrLIDO8rD4ks/TpgfHf0q0UF5DzZu7MnDBiYHbQjXyjw6
LsFJZNOdx5XG0kpaS2ZylCUh+Y7AZjTV/aa0NReHlCn2PtO82icpYa7H+H7BTh4OFtg2P2vNYNRE
uteL/KceE1EDMmY8rIS97WLGg5t1mf1b04HeCSV9D/EIDImZQfkA4rzD70UiiN8BGzWqZuPO0Sfs
u+5+tPVnay2RtNs2PeBqfiqcl1Wz3Y2zElRhdEdtidwbcygIBC5sD6t14pwZSAG7rBiFpDEB2JNk
0k4taxCCUDkbD6DxpprgmFC9NsglKhDfQxlGujHs3dwT4H5UzkVO4wR2fsi0sDs1+OYGfw61FtYT
iRZQ22v7fupMTKOcMMPYJBEXPX5/So2K46+rNbumwKRtzwBgEuETIC1kHcxk3hJ/EH0B4BhvLRdV
e1xN8Sb7ZA6d8+IQtUzKt/mAtSsLGrO9GsXqHXvPck7EalP2acXNILSNrsvitKyJdT24rtjMc0dD
UCeOPYpMzoG1DZj6Cty356+Xzl7nQM+zfNcBy1lj5ZcsNOvUlel33a1PZFSkl773VXIBfyA3bi9t
Xu1jm4pZxPnfH99Xg3EgqWi9TteZLqTlLdfRsBwmhd3vvXAwIfc1ZX5rL+10nIWhbd2G6N2iqI92
M7dbe6YCF+Vd37f1xZkJPkBu5x5z0RFfn8YPAFXEfWf5z2k32xyd6+2aYTHtPbdh7deZg5QCaotb
8uqUc5Cl+E8iresDkdfdIbZCY+jTY+NnP+UK06BImuKa6OI6aGReUKhnuXo6vJMg98iSsHqacsUU
7pTEieT519RFOZwOJBG1Lmz4Yf5rbZvlNlKRY7w1z5FnTwHi9OE0NSYPsXh2237YjV5fI07Qf9Qz
4dhO5RhPAHdawPUpSfVsad7QWfhPhUFN0z4ZHpwju461a6BYuZ6DbViKNBik+VlOtHe01GFKoFtb
8r1PuoWkFoNRcx5bAoZ0fwZTos90aaEQhP5EL6YG3fNpWgNZnyezTj4vhl5s45ogDt4fb2dEUQfK
ZkgDQ28agOVt6Jq5Fcq1+Rl7ct66Jv8cJWN7tYpD18Q67nHtU6bRuCgV68Neb3ImjPfkgtzO1kzC
UHoVkwmycZa03XpxfMraYTqWtUsd74FLrxK/wOJj2qeudu6caj26dlw/mUO2FdnSX1KEhJs4xpQd
t+lfsTuIy7KaySnzSwWZk7TU/P7UJe5ex4V4GZrqjnMoUz8ijRi78Ee0ul9TZxNBsOHDaXb7TYSr
VyTK/QrwtcUBdi0N/lY6Hsgf8MWYqvDejqvTHpKWcCVtWNoA/s93vztTHNf72JjvcrsQQHn0c6lx
TWamRdsm8jDgWrTAtaXRd3qKPcmmXHazYWb6mBHt7AKzyqQ4RMkT62uOyput0kxGTMOL83Uah+rU
WdlVUbv0QOdxm5qZhCHt07tuOiDDI7GKo6xOVuSBT54Va7/yr2zM3DBBPH2n+UCHk0fpaA8TSuuj
s8qnKosHlThj3MS6y4kh0nSQEqWxAZd26YcsQcbSYvu3SZSpY5cZh+8Ue0ozOot1FsSeNh5jxzO3
5bQ8Fo3ASwdidYf8ZmNIWYZ2mi2BPXk2Vs5xgKGT4/eujZovA+6hsKYsJAzrmvZyH0idhY8OqRl4
CwETQ2SMkCRGbMtGetQYygRlVACvXpw2nO2o2fiGuGoIig0KowH4L+QPGIjengDSG9ucRUAOmo/F
Liaf3T153JNjET9Qa1bbbueORnK2Vnc8FBBtHC1+bCousNUmL66hrTsr1wHAOF59QrDaBaWZwmtY
p/mUrAydqm+NiZ+yGoG5Dfp0Ik6GMVBn/nRy1vsoFeeNqbfgCLA7Bp30Y0xHGPUdT6ZHf1jcXREt
xAu2875QHxYnIwijORvV5ie20NNJlrKrp3jt23OUbNa8kuckm570em6us6j6S5ZdkFq9vCn9XmMH
nXazPxwNKdatsUxl4MimChY5zVwz4mydVudmlXN1ydr+oevLbeknbCGeib13lj+6WJNX7UiRskwE
zRA8TkhPFf9lVVMBosbhOJerY15JAEVngcoxl+iy9AuyTDrpO3Oen4iLIWChTIhmaPNH2j/23eDt
k6Puk2KaNSh1ncK8mbrMPy7AksLFYJufGk6OsTN7oTRBL1nTralVBSqq+W7yADZZ0bqwnDruX/J7
H0cEUjnyxW0H6+KncRHo+lQF9ObZtaZ8CcRAek/npMbt6CXjRrM/l3ZZw2W1CUXDbN1HVoyaxpi3
erfElzgC/miaEsLQT+EW3zooMLdrBZGoYZeGuTNE5WGtqs+l6D4Lc0kuk1z6oGgsnKYlqT7NoHc0
Y8lwnoU5np1ytKGvNt/WTDsUY9ydmUl1Gz3R/FOi18+9KV6KZVjPltsqeg84xZzIr3RZ5/vMNkGz
pmYDu0BL9rODIccZNEyxhPhtodas4SCnez/O3d2KY/ner4o94R2PrlkBXPMHHVNki1WBD0RcpwYz
/G30mmTv9sbKnMC3KDubbBMt+XfDSLu7ZsJXjkfY2cdzJYJYdv62j+J6PxORWdJDv2tk6EobFsEI
urYfaPIUzUReoqh8pGbNSz0Z1W5ZoirQJ7u9JC6OTGtKz1HsjSfH+Iz3OEgAY3yyBbyUNV61Q+tz
su380T06uSbu+mI7IEa5Q/q7cXWB1s6CgzYjXA0NQ+T7SJfA6XoSW0m3Gr5WPjkms7heZzN+APYn
wXdwTvGyg55MzWnw1t1o27jr19Xe1gNZWfmS5LA7ivuxWlZcBgtck4YqqltfUqK2jy7Te0gzh8Ea
rMcpXb+hunq0myy9SgixCtPW4ZwZz81+5VhZJ8nyyaWjttGbwPKm8q6q6oactyfGb8zxauuHLTPz
GHk1lqoMdqneo7Ids3JTe/2lGYvuCj/Cc03CDEo6yz4Q1+nt7dT84gxRcYJsvNWKzt2CNps32eoS
Xao1zm1rL4920YFCr7XsamnUZg0RKRxjQw/HhuCzVM4GHBrxzZ/T7iKjfDikGtz8Pjv4YzLtqoa3
GsdxxCtjGS9wbPYYXilK5GbLcn+v5ZJlIUpfhoLotyIV/ufFNAJhxdd9nDafM+9r3WjuOdPn6QIJ
T09nF98op7F8jrwLGvwlIDTFOUidFMKCPM2F6nHXYMkPU3sk3CiXFefq+zyucd1n002X83vKntPs
nLecI1Bghf3Yd4iROVEI6Z4mj7wyN3a9c+Z11+RA7suW4LysXKwzT8NyKaWzgfUormz8UNuaFY9S
B2P84K7DLi+MO00j4VMvk9MSldw9s3F2Aq7Wzi08awvnENhe6TyJLI53r6lyURV9qgk6P4oBiqaR
xFeG/kmmbX1joIzaZiOqTk9ow3W0GCQlk0O34vw4Z7lPX7QmKpht1I9G80DyITm0wxhvi2wYDljn
vyVOzbRfW+IQjZ0R+mBJwl5j616E+0mTSPtLD9RoDgYRTJxH1ZE/S4u8hkiaZIlahJSVFdzKqk35
CxeDtcGXaXobJ96m76aOsX6T7YXlV+fOJjJ+mm18qkP5OCOicOroXEpb3s8DwJUFCvHGz/Nx27vT
eogcBIWZl8bHLBvEjuSVp3qd5xNhdFowFmvNcyeI3lpWGdS515x61sPcs+fDrGmntYP6khQjI8dx
DeAvzmFkayNWQuAsNZGmR6YG8lAPq72hK2Zvprryts0oUdxFpXmKxumnFhkXD47boZAtxeQ0g4ok
f2Ho3WhTQW0L3XgkTK9wyJ6pwI0kmf2creRqogqanrLmNiqFfEmzy5KUw1ZnXbqNy5rzb5Lu+glR
jdtVAH7l1G9TQaxjx+x3wyBYx2o76HfLKDaZHMGfTLp30Bey5eoCyoo3gX+apLy4owXRxY8YdVny
u+PzzySk1nD+qguLC+9ZD8JnhY4bCJf5mOwHrQXD1QrnCxg/i2jQ02TJT5UurnV4Tylm370Ytfo8
jBwWzRTlkvpbLmwbW39tgqOowbY025j7fWMIwHhizI8tL9wmq+gLJZXOcEEbuhOX9C/8aT+7Qh9v
5cKItzLSl9TW44eojy9azlrnGuDJ5p3F7My37W4nbGvczTJO77y5YKEZGgZsTQ3j0S6LoPWdlDox
yk7DOAFioBe8a/vyLzEOUH2+Lj+LqMsOtsvJhOW0OvSCd6ASrqSK44/UHAjwG8QUdh6dikYjDM9o
3V0eJ9aD5083dUIIX6r+VwJPhQdPv0lcKz6P0aTdzMu3KtIsgKRVtq1H5yu+F4AkcrnOG6AMRnXF
hKIkl5LYpULgAFJwigQayXZo5wya7AgKIz97pCmeJaGiiemPe72pOR6Yz1bGkzcLjqK6a+96Iny3
xtReR0V1iQU/3DTy66EF5QBTjiXWoTtLFJhFH6SYw7padz5Mkg290OqY6iSGWVn/LeUUGSw6ya1r
n03PleENoTCb5lhONXGQJue71RHgRgoNSoOfXVykUCzt/iG6QGJCntd/rnmKr0TmNscGcZfVN9YN
SJSCLkMUQ0k26zJDRKQxd46iTW3RCyb/k1ktTdGlg9pge3JjuWOwNu4PVH4cMZKeUytkoWwC4MQA
K3Qy8ZnQqJPZZ0QBLI/VMvBNqHVG/ql6Qr0GSpdj4CVf0faUy1Nv9nu857dL1nMkRGnczWOYuHTQ
a6nt6LIjCZ4+57m8zNCx4my+c+1+vF9HGty9rxNMVXyP+iHdmyqFlQK4SBaARxFphWg/oaeq83xc
ytB2LQjo62bxI3/TaLxjK13Vsk7oMVCibIy8CjofiI/Z6XqQt9+Bd7K5+vWmX7p6Tx/2moXhiSU7
ZUq30WuuWGoRxyL66EvB7/dULuhMUvF95udB3C4nQg+NTevk4TqPVwtr12ZIyH8f6NSaZfrI1ARx
BKpcslmbr5PZKSN8/BgD7OVIxoLEYY2qtdZOSCVuG9iiRj39EIV21WrNF4MTbqOwE/LkJNOhSMy9
5sjbtv2ymnjsbTSFdXGjj/EX5GJIxpgjdRk8KfmjHjN/o4/NtLHt6ElzReDa2pGvpkL/2mtTVufW
AF1Eyqzck+mWVKHO5N3QlB+tW8jQ5D74G2bj5mZRoTTkcBJKJg0GIdgCgGhp1J1Tm+zoGnH5DGGg
9FKJCnMJezkm9VSfSZnrhu3aZmxpg25uusSZNu1KooFeA1Vdf9ClWNj69YWjYGqzezeM/trPUDTS
0Nfqn7WdhwL6T4AujfVG31fsAWHtZWLL3roZEwf3Gu3BemYl7MR8HeXIR21P+9qt47wbIPJlKLBf
d1ZHPKSOSLZjWpbhUJT9J23NtstcPveZcK7bqbY+xX797BkOX250k6toNZIwqt3kcbR3shdfOmS4
hypq/XtjuuNsc1d3tbGdyh75oJNclQXEWsvJ60Pp0oCqjM1oWYhYHQKNu/V6YIB0XQua4bY3hkbM
EdJYOGG2BaQT0hsBldpsayIzt5iDmD7UGsN41cAsHX3clXeyy70bvRu3xFifGfDNV3IknVEv6v7c
pudJ2Gi+zHHeMnIm0ZsbsNeqTt+MRtweWtGiA2oJoJ5T55yOXnS9GqV5pU/uDW2DaQuK9ohLZb7R
swXAv52k22Wt811u0InJh2Hvxay+tM+Lo61zQu3n/DYeeQebfkI5KZKb2ILJlTrySpMGEMuETZcz
127U3IoQvztIURGFqOZexea460bCF5257vczp7MQ1Qp9N8RD7iC9EF8vNCjE/XsU5AkfpZFMZ6f3
omFflwuDQHLTz31zpk7TN416qwyHk2RcsklWZPJlPXWOqJ2DnWvxLne7760sHkRVRtcNVK1W6N7F
0nbN7Bf3nVMEY3Uz0I+ixZybAdb5bA8Zmb2dfKVwlkeMpO6h8NyLE8l1X9pdzTqX/Bzc+hOranTR
2vh72hQgw7pi38vvmdG4O3seh/tpso8FU8U9Ue0EmpR79ssjE8jlvBBGVVj692GEeqO5073Nw33G
qvgZp8A2IYvyCNOC2GinmC/0qq4NB/pZWy8PKnOxEROeoQr4sxkOedSdesP80pT6HErdjvaM382g
izkCOtFo3Nkd/fGxj/wz+Q0/wNrC9JSU+rbj3Qsi63elm7lQOgDVey3DgUTqwdAhawBu5cJD7PMH
h8D6lk52Ycl0M5QkHBaifxhkWuznrGNCNmuo4YkLobzFVNkMQYT3YztSjAIkisOMMEas/pO3y2nP
BaRlS6jIA4Ju13ZCu5q8zdhPHANZfPLEuiLpOx9K78XVm5PmlDVhiXHLvOYr24a8kjAUSn+FJF/+
4OzXbToUbzxfNJq90dzUkbHsST/yty45xvQqDCYc3hjYVIEBIYGfrVIzb8SYFKC9SpLCJicNfNe0
rlKYrmMjzTBfqzZgdIXD0C1B65KvUUylf1jM9AYIfnFKKhparXM7pDRok66It5n0vN0KAM1Psj6I
sm687XP/ZW3tE3ZCscucatzXnqRLyfj2emW0ktUZ9CabBoP0e3rcMVHOczRddzHdYMn1k8xa9l2i
dReqnPFCznzuy8Cbo4VnAlh8bYAALTEy9QQ9UVdUCQOHvruesyG0C1Jt2yb52qw3o0ZGN1Axd5s1
83TrJnV2lw0MaTJZf9XAILN6iVaNGF4GtKRw62vzoFesDY5nhXSyN5kmeBdSYV3PNbatcviajbl+
wx59bHs7vrFsfkQ03I5zpV0ZdqOFGZngJHUw1ivNhCDnHDqtmx6rTjbMQvLN0A4Agz0JL1mjWSSI
Mjaa+iErmF6jVrvT5ZCF4+p98Su03H6kFwRNa3bY9V4SZpnW3xZ6DGDB3OK/mI+pZ1WcEuk3yqzq
QnhkkQyrmhwGd+4vs0VI+gqEZhvjxz21CbsbXX1sjhDxaw8aHL3G8ahTtFqchQ5WV3OIzlZvp49i
oZX1rfeihsqqjfct885z20OmG3iU27gZD/1V2xXJzrVIu41tHpiJUcMlmi/N5PcPjJlbJANTvuc5
PXfLRDhl3++7/8PdeSw5jnTt+VYU2mMEbxba0HuWdxtEdVc1kHAJIOGvXg/qczPdf0yHIqSFtGGT
rKomCQKZ57znNRgmbNIyP+llbK+7pt43Ue0vE9PS0RAY3wxdC1dpkhtLNSUbX3kNuddDs0qpb1ji
oMJHxpvt1vFeZFWzlHpPKrH0X3OTqxKt0aWs+LwitqZ+20oK7drMDkQapJukSJFchqFNEK3SV46X
fw/z4d0uim05jLvCKNttNpXRZuwwNTdzknObVWF4Sx1Ul15KvZhx3m+U17+IQmNEuMkL0WzBxOrd
2ApcQE1Xx69uwvofO9X1mEWXku67xMb6rhoZzMUULBaF2Zolhma3m+RCa/oebC3Ax0ezsXTM8CVV
+q1GOMjFI1Dbj3yyIKJ2izMhAm3fQdGkkHmLOYnbmzBONnxYBRaMiLaULEA04ksxZ3iLkQqDmiJK
nrFpi25CwcEY4M0v7NRQp2A0CMv1Y6FO9lswkmMf9xbu6KSULiQo7LKEDMb/1N/3xIvbA9myhk/i
eOiVxImQQS7DeNoael2iqY+W2HB+SGcA7pBkfvdzink/55nT+LX3AxHnI6aODiZZTWB3Vy1J02Xj
e3xPRLTnZHL0Y9MwQsgWxRzjbjCtoeSmgRsVIe/DHPfuP9dpch841qUkC76YaVPWHA8f6cOnowPZ
TgGwXg9mHvaqwsTWPhqky1f+bhTaTViPvHY5nus5ht4zCKQvkBFgtU+TSFZ9mjTVapjj62ty7D3s
E7Ooew+dtF+5c9R9ZH4zfEJSNMpzZhLfLPngmDnSk7AwxtNEQC5+dXLV+O9d77pbqzfTkwWy7ojU
oSbzt23R17u2Tn+4/VVm2huIdXcuS7XyyPU+0b/lRKkB1lelIioklVt8U+UK/HUkPjyb9jbygjCT
fMwEGkHbhpwI1rSWMdKWtJD3sp5ehxBrQ8m+urK8sdqOeYtE3bRSsjaLc6HHzdotGcSVfr0X7nQS
vZXvtDQbFj3rAAkS4fDQEEBWh1Nw78i6WUxUtvvQUc4Sr2CLLANDBGv2+5GAhaLfAQ3qJnQbyh5k
7V5DJiXYKS+pPtOSIVQbj7tQ6tiphiCQ4eTAe0P/cc78/mrCkqYTKc+NYYhbLD69Uz141zqAaKTV
vHtLc54wEbTQChV4jpTyYjWxtSOn57VwsB38om38n6WvPotUlJ8f4v3n7Nq/JOD+PxNuC+PKgJ72
P/7FCl29N+//7bNoRDPOEb7/87+v4KzWxfufWa+wE/7xV//OtqXotmCmuzBWXeJJ/51ta/6BFwnW
fRY0BpdWCA7lPzmrrglnFZUs7BgdOjuA6X84q8EfRNTBV8Spaf7vTP9/h7P6S04VxGdofy7TNc+G
Av0z9ZDtIHZTq6xXRLubSaytWfVc4FVV75J2Ah5Q1DGp5TVQDwpv1Ve/oWBBs/0rVdTTdYYFMH1Z
I1AZzhZeP5FdqiLpyTjCXhfS6LsiH8qbWvkI5+E9ymMGZunIwN9ZVU4KpujJG375FUyP/K95dJ41
HTagdgLTpVVq20YxwEvq4M9PNgK0zaMTZv7eLaf2VPh+SxvqnTUooVsLs+1F4wG0QxgpNkHbYL2i
eTY9Wr+0zfiBb25nyxiFjmyd7aSJ2yjQr8qbfcQXDogWbBVng0cu+I24t124OUMR1NeQPrbDdW41
teDrNMfi1in7hy4QF6PBlLyR67FKx71T31neoknrtZqtsPHP109dOqpLlmPM68vv2GER/FOF1l0t
iciIGzpP3YCO2cdIiOREStNQ6uapTfsKtEHIDXSRYAPJIttQYS0DjigNIwWjSKP2mND+MwLFDbqu
LljvQjJgEJ8a2jYJ6ucmdnKCW+4Dg2lshunvekJQss0I18XsmXYm7PJs6dGXrtJOT3HuRHWXCQB/
X5b9KemSy0SvJEXSHkI/djAL7ahvaoFrZ1n6F0fYPTOddryYbG0G1lTU51oYnRqfEq5Jq3XHWbIH
DbUueqXfCVKQHnom41h7mJuyml4cx5nL0za9NZVqMWBnlbfadas3d26djvQf/Jf0lvYK6MI7DZnm
YkQaQqcBbM8ZBKUTuVz6mFYXGZMVMuScBSXpRsq2qZqmciQyi7QZtlzjApu0itz04FlgEW2rlmyV
z9h1JddEw2YUgXO1LdNJX8ajsk9fNz2s7VOclek29s4BJtcPut18QiDdwp7SYUsIrqJWe2n04dkZ
a9BWJqcX1PBPorYWDgd6bU+je9Aksb/gKWLZGJpBz645wcLKbFDyGWQ1kHhGWSjvUmZmbuml169H
A6QSfGop4IqpusGH8gk7dkFVVLvnEl0dGgtlz5O3cCsynOQrVT3APfmG4cfNmPXjSx7layNEiOED
HlI5qGozunlzERZkowXYgLrUMcjXfPKzCL6GeOSu6tbtL37lI1WcwDERUsgHFHkFxFgzfEzN5Ic8
C4W9cuVAEas1+9kDp16VAbDSlH9qXTy90hXo8PRMWF9mi0dhzWTNDel5jHrLmgW5woOz4Pf+dxOg
YCvNuMSyNryJ3Ci4s7SW+X2kMyIuR3Ucx72g1TxWafZA2ky0D2oDTqE10pVlYYTYGEfAaEy+CQrS
H6X7vSmt4gMm57hIFbE3bVuu3djql74mn6xp0u8s5cOaYpf120zuNTxzS62ur23ILNLJ7CvzuOjs
MR1YFTJnWBtKB08D3KjdJovxIYw/cAoeb/BWynA+dF+z0Ypep1FcHI0EHTuNhgfbKX24QjJ6a8r4
MYF18cMJWmrEcQDOysp1oOfth8ys74UbNveBalPyQVS7j/FrCGGYYpzHDY2keWxF7vEFzXfjcXJh
zhsZhqNuL0HsAnGemm7V5Ph6FUNJAERuiuwIlnn+ei6ftJHmWBkb6ccglL3p34xlXOzHrlz2ZRTu
4t7ot5Ftm7dmymuP0QsD+XvLLQHz8uwQTlSXA8oFoMLsVPapu6jkFN+YQfWMV/uiKsrhNQEeYYVL
uFTObCr9FtftZanXzjUY+oOXGPcJdrtbM9GeEisat70dnDDNIPOvqr0Ddei2LF7YHMdTSyMd6R0+
BlPWrOHMVjlpDIHmqpPa5pC1CNrSj5UecgmU1q6x01fOUK5CT+LxSGE79d0zCWZoq6wwX/dGBSLb
a+6uLU5mbjxKn6FTL4yDj0vuyS58TO5TmroIQ3mdq26r9bPizKz3So8WPTmYe3cwR8K2j2g2ICu4
Mt2NDFDImkqe/S7wVi1cxK2BBD7BvGWeccRr3cWRr3WJzqomaawGhW9WaZvfNM+K7r2sWofqGOKf
RFjZAE5SEI1h1T9EBF1F2Yi1xpFIJDuOoDu1/W5uhYxck4ehMNuztY+qDSRTYxuiAsRh8r41NbH3
uiR/LnpmlwbNhIfk/xF14OLrad0pPXICkaR8PWxhne/wiRNr11sbpeu84EgDmMyY7ibqpbopTdhh
Tt70ry5+f6t8qKYDrW37TJzHIsw9jJZDDoMKhnzz9WuQEU8NZE6QYjc6Z1FPzJ5q5GWaogGtXt3s
2sq0iFp0YowKyYcRVh3u68nUX3qg4koEw5M3BvYJ3Bpoqkp7RM8NrbTU6qdau7dTK3kUCTmJA5yf
LB/rJ/iE07Ug2DBIq2PgeuXx614ZlLSZf77bl8kOn5o9Z1l/0AinPIj5Xu13tB81apl/3h0zU+0c
aW1g4jU7Z4h+JIFdYZiC+tnXJTGrWuadGJyfERc6Z1k9RmMlLnmoX0vbPZhFm6wytCAY/5f22nYe
EgH98sFX+kDBEwyHnrCBnIwC7o5fd43/3E0C571M4WmUBfFZgl77xS/iYl1NjJMMcbYGF9UPvl8v
U04+fJJZhGCZGnFbaUrb0OXj6evGF6Du9tg/mkn/z6csWeC1DwEr9mplXYMi0Q+NOUxwyVkaCq8q
FkTN+qQ9ev6ZwvKzTsCXdYPUJOC/fS9L0PqvSZ8ceDG+k38/AYeLJ75+ZiTiLgGE2qb9OBy9peO0
+nKMg4psBM0/5U16UcwId4M+MC2GGfcWs2jlzptOfCMDSLNNvsdqCm/bOHOWkMIFWVHd3ssS8U1a
eEsA3bkPIF7xuqkj+5KDDO98b7D3yknL84D9+bpuphJE0q02diZvFF30Wwe9ZsX4tj/YuFc/atW0
/XreBqKFTuPYq15nBFhZrnb9ukmiV8SziauVN6QXLBxnADgWeX4X+IopewryElg5TR3iQ9CPOMy3
X7+TaHayrkZQfwjF3QmTaAhUrcL2eX4Y5jV8imkg87nyGdIGCDSoSVyKylg7hEWMX0votHjmjf0N
8/f+xmtVsLc88WEwVLsG0zflWf4+1iebEkJMT7CwlhP+9ScNVnVgZNHN103Uti9oLtD4lvqq7Abm
dLNXaDIWFy0/NhbNcTqJ/EPhIV7Q3xcpkgO9McJtohnOuu6wJhrYiXljjdqEqiD8SfrpJe8DY0W5
5z0Hg3Ofp8r+xB1lHTk+DryOt/DtKj4M5CgUiyQo/IP0JxmuZcnIMkrU2i3y4dzInmg60fBtgeCM
0D+QsPG8P6U01x4muqcp3+uDT+FXz7/79Qdg7+bWAOk7eqRe4GAI/8cYb9PEcy+VHqz+85SlWZhE
uPL69QtfzyeR0+PeLH58PfV14ylYL74fN/j3QMSOgXfBWbUUHgB/2o8ZWRfzjUdsxbUw3v7zDOTb
6BYN3MqTfnX5eh5cJT5CwubKF6gXomnOk/GISoCg0aH8srrnGiBBVY39UPWah69/dV/MTzdDOe7R
BJRwYfmjJMiZfQsymb7+CG7mU95O6qavGT1Yyl4IV/orbQ68qBtplTPpsjlmE2ze2grtZZSU7TF1
zeboOhMGJDDB6iTLN1TRw9vY3lS4hLyDV6Zr8gX9Q84Sepc70Y+v53uYwcjh9PhWpLk4VcBSKzX/
AVIegsUM6wXuuNiSUFDvtKCrnhwzPDg4D7xrnjssHWVZByaB3laEpfNoBBWrnCYiIogC+7ELYEaY
nazODlvOo5zCH0adG//4YdnVy26UqPO94cVrbXMz5qnYNvNDzS0fXNJvz3ruiE3hEDMKJ3JYE3i3
i6QQCLlb9v9xp2ljgIVl/dYz5gfCow+AhogxrZF9x3qUD7Kpy+GO42+cq7hNn/Dduh/k4O1oEGD+
OMC++BDaT2jgph2ZSvrKFp4N1R/OxtBVw5aLwX4SbobBKLq+Iy4s9hM2k09aJ7zr1w+T7JtfFfKR
lbu7M/xh9/VsK2PwrjiGvdaSvhXWojhOUZzDUYfqG43lgz9TBVqhOKkEFFYGqm9gnu5mbBJzKxS0
9KRhgkuABxGf7r3ZB8mZ3KFsOaLGPNIX8MkHsYIIBfFqJp6mcCAO1shgqOhxnRH2NSw4USJ3L0vL
ekbCgyVHko83MY3ltgCrIPdMdrRsmtzorrLuyPPLkHcG1ZuQwwV7HSoo2X9a8ELXwmvjI5OCFiAz
T69GaDpHPe0RJ3S8c81SVMyq+W5C8Fyg1LwZVEmpWwT66evGj9UcGTA/TtPihDKR6V3gR8e2QoHT
SFnQWNLVSbezyfHAbcJmCnIDLhxtzLwor2GKlWmuUpgdaY1cPya9Ncns6mFKwnTRZ1Pw4c/BMJUZ
vE3DoRJFvrZCK91B8SmfQ41oUr0f0ks3euVzaj7SqZHdl00pqlwpb4aJ9bqz2dRHdy+69MEZ6YUS
R6h1SHt/XwvSklu/bl6baTqKcdL2lc5wo9QP2CIf9Km8dNRO57b347WdG8Wqp/2t9InQEDs/jnAX
jhpgL0q5fz20BrpZDOyKXT3e1m1qQiIQ2pOT3HSj4SwMF2Yr3Itj6TB1GLXpwS8UWp+4eCCG6bXt
tOSiNExIoG7tmdnajGUc+4amZ9NQKJ9hicQa45DYX3gEW2y/fuXrJgviZlP2prmEph1tGSbBLQ6Z
tn7dOGUQHr355uuhymf2hHMwx+kQN4F7Uf7455tIZz499mz/o85wPTFP+lzBWm0aH3vdy1d0K1ix
K7c5fd3Lsz6j+D7SBepbkcb245RWHrQO32R/xjnW8fp9zijnOAIDbVDeABJnkqmB3yAyfrbc6KVM
Q9BRLXlRaX4G8xru8CIpbw1Nuy9jLgC/KxBFd/W6tCBGFhiqbj0XoXI4CnXR7FRbkRjprrtIXMmH
hZ5fVvY6YSRVap21RpKlNknHeLlOjeQk0wYPuzppN0xw7FfnoagNmoLG0ZZN66QnGZHQqblJA+e0
ZEpUOTpBPOu4X5O3SPNGfX2fJNhWBf30UtlWufPSILqrTO3F09Lg1emgwKlIYknR2M2TpPQrouHJ
8qENRY0u4Zg0oCk1SdrQbqieCgfKRwJzaWtFQ/yUxePm/wI4vP2UM2qq/v/AhnFj852/w4a3svnZ
0ABr/X/81T+x4eAPC684vHmxhneNP2PD3h8oZbESwqMGtxj++Tc27Ph/AJjqYKUYF0BTBgD+t5+B
+wexD7bhEX3hojjDXeZfyPU/tfDqp8d/0cb/IsR2kbdYkGgs3JJJ1Ji1839ShnvIK7skJcNhiLQW
wp1x20XRDQr1bZy6b/j8Ek7eP02Wcz/RIpHi/CK1ljA9eXbM8uVPh+6/EOr/7FRCD2xiJ+F9aSJN
52ecGgOTwByoJlaVCj9qpjmV3x6E5Z/KWt/r9nj39y/3s3vSP16Ob2sO9cCr5OePbqbgWhjQrZKy
ODuVd5eQBQ8Hb2Uq7zdyz1+0nvMn8xwI6qbjkV0xfwt/OsqpMY2Zx2XPUZ5+OBKygjmlb2w8kAqZ
yPHD8wj2/htVNufPX2Xt86sGAMCz+TqEjp9A9xjriK52XD7gYN2YSfMedurBlEhe/v5A/uIRNh9J
y8cQ2cYZCjX/z2LfOrbDMcG3C3mciBZOndTLQiux8mu2dMH+0iCfFP2XH6xJiTmkRf4CDQ3xP6SF
2Xac5tgboTqHwcqs800Lh2A9jLTapEACiUQ+EOfRMmAjZoExrJiL3oAIZfteXQGWcfzSJa7pQr7X
uQVAke6hw+FtQxiJiZV6WrQ3PsUKRmyliSLL+AyxgfI1/UO0GiC1bq58lA8k+RjGIkWo4Bjtb8xv
mfn8+l3YmL6jh/Ywj/zFmbxqNS9oA6smGzFWW2Gos9b2V50apJbtoUoSJLQNrI7MLIhW7snBg76F
j/cPItSJAFUhLcp423p42sY6znhsoVco4PHSHsS6lzHMRw1RoW16a3f0sk1VEHgBkE8wp42wIkO9
gwj+3WQXwr9MWzOsoEdzFkMChamc1pxD0UYymVgUWp9vAtxCvE5X+7IsfrQRMasaTfsCtOqNyybe
GF351mnmRx1AUU8H1G5ZUa4yn7TmIK4fJjSsC1oHoiwlrEOg4o7oztyCNN2J5HWsq9ehdj67IoYF
YUMgh/S6EV561BNo+9R+JPoE8UqPUa7NMXQ2CYyOL8Q2SyN9ASmIlMFcu81M5u6OCcVymDKwK0FQ
gttuZTFh0EZSp2gEea5EnS1sN4tWgxmOGwG+sczMxl30ffAYBbW/cnu4w7CbgJlGcloKtJQdSsTS
CNFzWnl11gQQLX36QjOqYuNY8/dRLnI0q4ynLoB6zBTENbFCbzsO+SPn2nYOz1n2DnVGp3U/0tJc
pw3zDh0nKie36yVq2k9Ez0hqqE6rDIZl6rxVLq4AFUZssIoTgnjH8uBAjKefwo86SWz41DKGQS6Z
VIgu/81lbM6mG3/R7HPtWlzK6NG4on8Z0jnDFKvcVeT56B0XKVyfNqhe2sD+KAJieSv7h13K99Sp
X+Pa3su+NRa9Ry/QV9Z2yut7tKHzZhE1063MYNsI4zjpWrQcW6xEynDghKvN37zp/2LPALRE5cJQ
0UXj89PKGrVdZk5EB66MUccTo7HgROnvkd3vUuNOa9zf2LT/4izNDBNmMVgXFERsxY35GP5pJbeK
diwb3SpWJJIy1xvqbyYhegab05QzoW+s11KW+8qpzo0Hoav9zRbp2/Na+tcviWEuXkcMlZnAmF9O
cH96AwWcsy6rCLXs5cBFERLW4ETv0g6RgsvkTqMORy9spdtE77XNNMGZLpouxULS+/ASHESSgikJ
0rHEGO+dYNfk3sGW0SkLzQ/LWnkkkqdTXy78Xr/XNWwZCzfYlH7+bmdVuahcezca6y4FQDG+yZrl
JKyNO3Rvn0xAtkkitX2YsLLTby9Mp6OXEGRcDINursVtbdrVjsRqUF5kJ3p0lpr1GunqmO5cwaSq
Q2Gcxye987c1wb/LRhLLYCUaxKxkqteJjXhwShxSUQhIgpx3gK7SLzWloYNIHztgnEGTPqp/bmxo
mkuYdGF6TEwzJFEbHgl2yFu/ex/1qd6GqB0dAe2jQR26ZRLH3I4I6URHn+KErGG5f6Ysh0gH+T6Y
0EQzXLq4Iw7vIZI2+IHppi0VpDSRu4tQ6QwiOvXux0gHzELbTwmUkNq6DdLk1Dvf6VHfepbEZWVH
9JxN96jLMcDetGKHgrSzkj1R2EOX7BpBrQ+P60XHk33plVO5otlqsMM1J6uaE0flWkxxibcC6sxe
enjVD49RQi59idHhFsVrilwDO40hM+VWxNrnSGoroybfWPrnXDi4vJPATWxvXW8nDHEWZm85G4HO
whDtSjHVXGle3q6+ltxCN2/CvkGsmUF870my8DP9Afk3aZCqJ/yWFOjKC3FqgD4mpkZhCeuBk3qi
wobThBduTystcMCJ1XCXaNG3OoccRvD4FtXAjakaSORKJ/N8toqRZJ8id2cC+dppaXOYSmcxVW23
KkqcieDfXpVu0HJbzEVhmS5idB7rsBz8uaISixbKd4h7ytcvZWl/pwKOIXbhDJ8775S4HHvVkwRq
DooxRl69wUu9MHlXCIrCdyl6Y+NOzkto4CMyc6mhARs3DgEhnZfiT2IVRMXkmseaN8b70Ow32mh+
L0Rrg+0JYmyRLtcmZxY0Wbht/WqEWrtKAuwIPPNZGO5HGGxIaEH0UuIdMJmQCywTv+LwJtAib6/q
Olo5M61VL5S1sAyInD2efktPoHQQhn22J/82t4to2UT9uyvkZ9u/Tll03zd0swGbidQbbz3hUJMn
Q7Xx+uCbFds7YY2XWdqSkqRqdd/iuT3nTgVhFuw1R4CncTm3cslUPVm4bf7YFOZLDC8gKcDQg1jc
GbM/V1RCt0wVxMzyPq9Na+3EqbVifirWctAKRkaD2DjS/W7F1TkfDYWwckwWoak9Bn21Ancgjwqc
RjqvEy70//hwxPY+IcO/mp2+UUmgr4mHgJQcr5AP/aBdZvRkpONawnqbmOhhXU9OUS38l2BU91kW
FowgxuPELhPm2ltdDXfw797GCdBbd17cojzWwj6qAqpvpH0MhfbNGpNh4YU1BHfV4cWQpp9tIOY0
7HI1pshJK+s7urV6IWdpU+8XYD7lIqtriLCD/8NzDX0xGNhsSBMPCtN/jUBI40TnoqRCJtaAcIW2
wz6ms26z8BEOhAPM7r9mEQZDnfU4ISJaZ647Bw3jedFMl1FvHpwQqx8NsgqdBNnkaXfb9M07+7K2
ionl7hQ0+jrDAyfxgFD91F7MBjZru4NtUqXOIssGNNIZ2dXiVgTTR1arel1Mn6IlkResAHiAwGPc
TXLHW6uueYpk9aA12jnonifksVuHdXudD+7GmMqrlRNXrMcsCA5sYQKQUSOPqxi9Tp13t/1wVw/x
fdaKZymaU233j0hGMOBoH8mETlCIdgZZA4M6qOEVYWGzyzz9MbeoKrKAOOgOigWriasWDIOBtexZ
qpbZn4R6LZMwj9Ym7nrUaHDLdc6Tur5Rk9pChdgWwyveQopiYrqKUNx5MTSbWJzLsfo++sZVDijC
A/9qSPHDAXWF/t4/GBFzjo4T2Nb8+7fcbZ7KInvqUWQlKjFXXnsZpE9UTfXoQ75b9pyjQ8p509f3
RsSVR/FDOXBXIv1oy+HJsVG3129zv5wW2MaVMYRjNxwIzlD49MwJJ35VL7xKc+BBdP2s471P3OG+
TRlixyp5lAansauWThKwIerda+KGBwMht59kAQNqh1W1QwTQDYgP82xAsdycJRnhsW99jmYHnN9n
j+bYHu2btHcQGrcX0893faKetMlfw0h7IFQ734hafThNCEdJQxlVczrbg/UhC1xp6ncTwHihG9CY
lH8vRvOkmvQWXga5BRqeBTLqlkkhOSH78FoFkneReACs+X1EWw5UN+5pX+0GWrdmDnc2rGTUPTej
NThrTY9DlKjh1R/0qx8K2pQO9g0FBhL1OOSUphgkbgfDdmGs3bAqd1Jp17j0ilWnB3tVTmqDCtJn
PpwcOXOtdadb3uFV16G7d0WyLpFVLG0/IwUcazu/Ji/NdIqHUCfyPrBuTRMqFGrSbYNsVzbtt2Go
KGk1Z29MEaRel+8Vmrda2zIJT64fPiahPYtvNlDdaX9gKKsxKnetlkL51uItIWwwvOW4I5+nW5h2
fadhNLOwEWJuo8ow0duTx+6zBC4CZW08vxM7u+k/cjWbzJYwoFwHx1kvL32uvoWRdv26xVupSfpd
pFkBI51RYfVFUlpv82VJltZtOnrUFCpc2g5Ipe5S0sTNi1KWx2CTnlZrENyRU56oaEe1t6vd3EA6
318Now+X7dS8aOmUnXyCo/18Qws2dz+ptW+wLPNKG2VZ120sx7c3Q9M+uGWH03dLf24k1tr30PY3
WoSlUho3+1n4bVCq0EO54cq0ZExFQjknkICWsYVOMOF9ZgJEOBmv8GaWjaoxEmgMRIXYK0HZ4ing
pmUYjfe+YEl0imYRoXQNU1vsnHj6VuMJShpQsy5ak1TxyWJUgQRChqlcFhaqFka/5jZVwaNRzVI9
gbwxCFN3F+KWEMPlYWe3f+RO94hFwg+g9ZipXk69VDL+KZlpM3LBXavJlrAmCcTuw2fYf9j/DveG
Pn3Hy6xZOHQ1iz7Nnw0RwJBnDABbe4Mk81lvnYWdxcdwxKeM8wKKjtkXyENQ1TRduWrt3lxok7oz
JLoJo02eh0mqg50+1DoiFJzOEaHOEq7EglZlL2DHrKBwkIPTuM3G8eHBSM6gWrzL1mzWZqURzNMw
CKmTHt8AEi3CrLhxA+p5K+IzoGNBUuKkeP0P5qqRusY19ACHX166oH3DnmJa1V38EY5ddwHXXugq
fuYgacvR0N6ToV1j+XocFBYdXh6Du0HLiQoi51FGuFQ4C+WmxTKz1HlAQ1iDzZiV/CiwTdBSFkFl
PggNLxPT/O766rN00Oiy46ehuOhz5l5DAUXHzAaJdDqdSA6P71TRWkvRNajK3DcBp4JVZVrlcZ/g
2tDdkpREFcTptvCmcqeP4VaV3aaP3xuvu/cmWvnSic116TnlPO47DBU6YbKA0GnM8fXG4AI4jMEn
/BPjkETV1RiM9DB5BTyWjJGBF99ilf1di5NgG0bdSk+I2rLagXEtfU5S9t/72cw0obLNax3Rr7xE
OJSwFv/wqtLcuGlIgHjlVajwJ1JexuyBDOwUfGbHXP5qda6x1jHCX9AP2Du2rAIpWekdEcyc4Ps8
SpNyWwTaO+5MyyaZ0K74H1ptw3kcq2UQ0FJrWMLqbGjwtvyzcoqbNviYkuqTTyq2U7rrHA3pNguz
iwOM7CiWSX5ZiLH7oPSlhmZO2baSUWbSLd0AIxgWxMXQYi2l4ziw8PVw3+IVP6G6rNXVwtRgyVAo
XBVIpIVgTteGcbEpivpsdSEFGSyE3Ih2f48ZzhTrn/tYwrngPfPlGL7u/IQZztMUq60q1voA6ipe
/ssgdF49WgtjAKG0hP3a9d+lHt2jg7yfpvwttO393FHPp99v3syv+KyPPfCMt2PRano/26erLCg6
K4fW5ib3OP7JFeOZO9RpG07vB0MVePTaGC+pARutgQUkH/LvJtTGPk0uhAJAolrDUHtx+uq7wPrn
79/drzg1PtqzQdUXwBq4P0EcAbVOh7wYGJcDETndzZzU6TPGEvZw8/cvZc6Q8F/RBaKLPQdA3Ayw
3HF/wsSNQNPww+C1wAXxaXpkd33oFAzD0hwuRgbhV7fg3vkk2Q75J/ws7HzFjRCbr34R0W68iExx
FpQwKn4dPO0Nosby79/kr2ajWEMbDjDIVxw38d9/xWBqXDqxT4n4lhBCuUHmLvAdImno1qV9xjDK
vtbm3Nk482XBTxqf+BQrWkw4PqZasovpYX7zln5FZTD64KgZQFBMZ/Sf3pKJ7FPPmrxcmaMvAZGL
i9OVtCVxAonLgOqa4Xtl7/2gwlfq1YXCEeDj9hss7L88MLMRK1C87xPv9tO3J8aoyOFi0cKU9n0x
WCsXgZYXmmCdxvDdlhvNzW7AyoTpfcBnupWAn43dMuofL78/b3/h/JOhyNzLMHknNs66P523fYcu
rlJ+voLS+L+4O5PdOJIsa79L7y3h87DoTbjHPHAQRUrcOKjJzed5fJ5+k//F/s9YWY1MKbsSBfSq
UQBLSolihIe72bV7z/nOQ9JAG+PpSur1yCa71QZ0GKycdW4/vn8W/7selv9TY0o6n7p6Uv9nCwsE
9rb4ZVD5z+/7b/C6RTQf8yKTeSAeDu7h6XvX/+d/6PpvSDPoB2tw/VkkbX7WP00s+m+0Q9WfYFX5
3d/S/Q5e934j6pEGD6+NfiVjzn9rUKnu3T+tTCxJGi+NBrXlGnhi/vzQa5oz1hL2QKCVMUK2dRJs
bvIszZbNba2vbkIfwyvgeuYdEBQ6SihoHeNv1p5f1mL1Kjjo0QS2DFLof7qnZWatE2ZfRFClQn10
OikvtQvnL58+9qk3h3/4lO7/8fb+OJ79ZV8y1cTIpNcMIZYh3k8TvNlbZj3HGodbxkgOCT0blB/M
C7sBzFI8IrJbyFCovL8bBfzSVefnMpV2LLY15ie+ugx/aDLboJxHk5IZ4+ePuR3o7SUFhNXUeAWP
eM7Iovqb66r/1TtVo0Oo1wy2/ff0nT/8RAfTEENyBxB6qiG1GFRsZ3TOfScLTaLkFA7nmlQpDWgv
GJLxVUs9B16o8Tb2Hf5sx7gfFjsPmvGMOOdouTCR/u2PgitB05/PwTYpWv58Scw5cfO2SmXYVckc
dK0POqAUt1RzoDfYwbpWj1P0d/Dqv7BuQdTGMUWdRKgG9qk//1QEoosjiQcIk7RZ9nYjEFVHGEeT
nKlVCi5fats2Hq+e/JzbsNr//fdMkrbNsIEdlyztP/90s189Z7LwUgstNRh1YbA23QzECbBPbFtv
znb2Eb7+6x/66y5m8p6BanLbIXxw3J+utGOIhmq5kaFgDozo3A4hB2aB2ztvOr3hIG1Sj0I/Dn31
yGPwSTbWqu9m+36dSbQdZQkCevC8v7kYv2xn6mXZOpnAjqnZ3I1/vhh52hnD4GU0JRMwttJvH0vZ
VwEN1jEYJufeW41vNL89pXT7myvyS1XGj+ZphI9K59zVfs66l2vuVunacUCD3LizHszoy5zjL0Kg
BdEWwzuUXsg3T+08p3/zafzVu/7Dj/5ZQ1DrGAFWJrihMIZ9NIGJMLPaRRE1IzYGTSQ1dJUyqYuN
IeKPf/O+/2IZslHIuFgrWWt/qXytYaSHt4KQqIe0CO18vIwGo4DOdC56a/7gNkhj/cYhY+Lu6PJt
+qMpI43hiv2EweM+wpPDgzktYdf9XayqKuh+2o7I7kHObqOa8e2fV+Z4AlYySlOGpCmXG7R2YID8
GfhWimz3X1+Gv/oIfIRATCl0j7CNnzYBwSSO8deALmXxj8MAvMTrJ8ZSGQIHGJO3tUHtitHktfGW
Zvuvf/Yvn4DFwmsYFls7/8de8OebHsNr40sEjKGDkg31ttEB/Ok4AcOppPZjtd7/6x+ok1v+86W1
TNcn9w8Mufqf99Mey3nHzYU3RoG5wv1Y25LMjrV+zl1JmqH4ltTjm0DxEiRryUnch58aN8w0aeKh
akifmlHo+AZdAi0cwi/n+mEazA+gZiYkBJ6Bfe0h59t2sOnqjaUn3wkFq5Al9Od+7GClSKzcfeS+
Oa684b2gjWy/gCHlgo/pvWF7OHOSXm5znVaP4+NcsYZFQE5WyZRucm3y5lXQJQCNCiFx8Lec3W4A
rupQE5V/NFqpjCwQ/dFDYhG1X3tjq8faekTrHG+E54KRMREfdkv/vbDbfGcbixuYlriZ+swIs+a9
DpgTiTNbT56A2T0ADnciMwfTQ0PHRS6+SdqdU679nWNldZB3Zyin5jUxJYgqtK5JacBzyk9VK3oI
8yuU6YI5VG+naF/kZxzL5TEz3B+YT/PdgMw2wN/CUDN3LhHEtG2DdmdTeukdCM8f9qIgUOln4e0X
Qbe+MWCIeN4MNtbSdkNmNaE5CZAAHUx1QikXXWahO+sXZoYRiCo8qsY8BWD4/MM4hFBTh50Wr2UQ
jeSRdK51NZYYVYmfNMB4pBMmo7PB5vFj7tYLBst4O0+ZtW+mrwSqTP94HG0Gm1vT5p+uuuj7sGSH
Pvafm8EJvdHz9uyoDH8KHxNywV7BL+4LlPIH2k4MFDHRUdahoIGWEaAQGze2wC0rJTmMejo9pTpi
jsbqwhx85X7xCxrUhhrpUibv5bQc5tHScDgSRtDFBW8jt/ZGfKg8pcAXlHDvyS/2AEQ1BzaDXWdT
1hUQkIhRPaAe0g0ptPBc4FJao+HgmqI4jm6yN2fYJj2G3hC5IRSQWrsvi+IwOO2xKrKPEpw+svbr
LIcpXPP1O6kVPl4C9yiZXe291GTQnPR8OL57qYXQN8DgYGGMOIy1BR+rRnOtH5Beecr/okrbTO7h
ONVhD79Di+c6YNQRRj7EDD3j7CYxkxa0P4JWzy9xp/voUEcYsUaxd5jUbqLKvxtEdSwrMhxKCVCi
Gupjr9X8i/G+mw6LhNi7WMtm9OOCubMHyj+b8Xf2z722vFXV+A08OQLeojvBya81aIlNLO/rTst3
PQOGcEH6BUBHx4qbfSvU2tvWXHlvqQZ4YojCRJMwinIBt42dDDIvOuUgH/rB30yX0YY08c4aNvAi
bhyawRvHJDGAEBYwlDWIywGWoA3bepmYSHVGfGeAIQ0znCksvePDe/1NbmoRjuBZgtiIT9zHzWa0
smKHawJtDPP7DfbK9uCLV02UxU4nw0lzwhq3LqYud9/5xoI5LHt5v38NclyYiMVdMMx0ODKTQMU8
wT2Oiq70aj40OXUg/c8NVqC91oH2GoeRR0PEH4YaTGyRkC9QLGWou8MrHVnKdhBdNDS1oBsN+xhN
02WyqJlNH4FeP++6yUVDUZQQ4brl0uJajGG6iImnY/DtIMJDQX9TA7KRyjJ8v1zuUugHryACpYby
lmgmL6uuX8gyIJQig8CBrdKmTiTg7oUorzks6aFujLbT9jUcQCQoz0Uh55B5Ngy/zoPahZF2J0wC
NJOeQrfq42NGI27vrwziIIyXW1i8j9NYfMJQN599f3zLp0YHsdZC1l3sQzQ21l63+exXPUrCBrMU
s1u/gsA9f06QgTNtKwKdcI3t+x3vEuNzHlk1ikG8StG+WAJaTFFCG81h4YQ5Vv8djgYe/ISodl3d
T2pVkvS7V0+vldDLZJ6zz1JeW2NogaPPE2QUggAw8TLpBl9MJCZMV3/0N4WTgkWem3ondWFgSf0a
O8O48VVdPUMjZY48H3ENwbH1xAUC+oyL+56k2GY7DHy/6OrnkYMCN4rOw02Si9Ge3QY3MzAgnpgK
PAyUU0aTm9mBgSsQtm0zCop9qeJEFnP54S7ehz4zASx1KR/4acQvdJqdT1NpdvtZkCWA47c9xo5p
c6RkKa6T9rluS2O//Kg7AMr4YDf53LpBrqodhNGPnavkYRXOVbsu8cl+XurxqzaszjYS8BWq3vq4
ODU6j8itmAqkV00r7+20O4/s3fvBySPqeD5ux3SKTbw2UDzZzqVdsw2nzCBTA0mjnIEIvt92cZ7Q
ccf5NNUZ8iWWYSU/PI9l9W0uyEHK5vLWzYgnEyyNULHRJkmqIu4eLkrhnT38oTq6T3CCDJhMDRsx
gbkpesKX1EwYyFRgASdPu2U1Cpoqlq9DDB1zcZhIrsv92FsojiDR6iqNBL4tl9LbgZg0D/PsL4Ew
vy4C6h+w59OqVylICaypyZA3p3cjzgJcdWfQHq4VIp777SmHGb+24B2Z9CZndg8MZ9tcfnAtCIGa
VdG1dOSjaX33JkZo5ULt3zTiPkcFuB9AxUEOBaXvQb/Hp7yEjAKs7TCBzVyBNa4+WXP41sy7OsdS
LdXInOr0m702u2JZr2OePPheXRyHsvqe1lZ/SNsByx5oz8SqirscPIiLOujidExX+nZItzDLbZbc
+87362s8ldM1sRAUzw8wBJpPTQnzaLbgFrnc2hMBkXd9Iz6ncGyCrnIujWF997vsric7HDabLw33
I9ynbLuKySE2TmYnKycdY1771/eIBmuFitjm2ED8rvJvWN00nst0DcwBN7dFNOcuYc52XxTlHPoF
exNevPpY4BveNQlYO9NFqcOu4RyMWbfuDEbvNmTjMG4WJxisOL0JNuSbIxEE2VAJL45z36tabEwd
3IAcyi+RiwSOUO+qL79YA7dxMiBc0oruaE20kR2LE5fAN/cZme0arC4y44zo8E02o1wuqK+sVmoP
moF/vpFbrjDB6q3BtkrSENrO+tH2xhdMCMnBN/LsEnUC106N3L2zp2MzTv6WWdg+rdv4g928wEyb
zppjHFHeLUfa8YzSbCXprd1Py0zqBslQCfYZl4kEWFuv5AJi0VyvGD9//zKuo7eLQK6D7uC/eQae
VkbyyTER5I4UtjZuUe9id1YeoEa5gQrlC0obnETvXzzlGgI86mH0V1aiQbmKdOxFk/IZvf+VVXmP
ekxIo3IjjdiSfOxJvvIprRiWGuVcSrAwYZ0vzpNyNTnpvaVcTpRgiLeWh0r5nyzlhFqVRapS7ijE
Kpjl/vu3hXJRzRDglatqVP6qSTmtUK7cIqxXjXZqNZxYcPHFscOc1SuXVqP8Wr5ybiXKw2UtuLnI
jH8yEpvojCG59bYWNKVf3k/ZlG1a5QbLjY+TcofpyicmlGMsVd4xS7nI8O8VW+zco/KXKfXVrBxn
mvKeZcqF1is/WqGcaaXyqBH9MexM5VsblYPNVl42TbnaauVv65TTbVCeNzC6+l5XPjj65/MmxxoX
vXvm3u1y7798/wK6tt662OpM1XWolNMupjJtlfdOVy48Q/nxBuXMY60Z0A3h1rOUbw/UbPNu5Eux
9LnK22cpl5/udObjoJx/vfIAVsoNmChfoFQOQV95BYEsmC8F9kGBjXBVfkJLOQstIpQ8kZ5MlXgx
+zXqwD4NRYasgemrRsgbHkVTuRVT5VvsMDBmGBlR30isJXgbNeVy9JXf0cP4OCoHpK+8kLpyRcI3
xx4pi3uhHJNUqcBHlYtyVH5KdZ56NrBYku87PvrKdZnlX97/azzhx5wwZg7q79TKq0kcLnFk6reL
cnKWytNpK3dnpXyelXJ81sr7Odq4QB3lB12UM3TBItoqr2irXKM84o/UVcUW0gNvLf1STOYrCCG2
q96gF7Kiv/VJxej15YsV0RZqzVUL4zrdpjZZOr5LSrq6k7G+xzTzzqQycObKhm2kNPtaJgkusfrr
0vXGwfCmnOgsVJRajuUMm/Nhde3xOBLtCY/Av0I/Oc/2Kk/vv4M1F4d0DNCuq/CZWOXOaDQRgBsu
6ZY44/Q0Mgl7ZEX7ZGT0Tg00n7mlA2mveRLh6X6uQJ2QrqYnt8h/qsmF3KJSqy7ciiRPjCFVBhV8
ZEW7DNkEyretOyxfEnnhqIoI1ohuywzIpokQVuXmtGXi8CW3BWSIqnn1nBQw7FJ3AZN+YGdW/KJn
8UMsRbqTCw8AVZb9aoOfaw0UlboXlacyK06jEztoKFPxUZfinEy58WYMFVvwBFYVOOvVpit5jI3i
0U3SHGiG3Jt5Uu5zRApuyadFcKrVy49OOl8tnO+xtlySpXsSpPEhIfzCTvcjJyYjYP0n0Uf7gmfx
6naQBHwT34nDpff0rDvIGBu/zPJza2j7vMaNJzRi6pcIptRAZwzDfIvskI+8r8jU8dJ0DocJLwBv
d6NZxaGpkmUzpaV1UhCOTQe7MmhnjCFjbFPdRJTNovyBkPpmCopGFcZUG3QdCreA9U8QEJ7QFPy/
JJ3HRzPQlchyilSePTtixC8oG8qKKBRPcJQ0ZxwdRW/NqAXMvdYaQ4ACCCxngx5u8bX2VDl2qA/S
gQJct5uBbquk6RZ0A0wwur8EuyzTd+qs5Wrp2Veg7Uejt0fy3DiPOfzFRCkTASQ+pWtdfszW9Kl8
jHAyniIxziHNTDC/fVUeEsr8PQrGl4WQkmvs9iyjvBkApvketOS6bw1CcfNwiR0JVNhs4KmaT9WI
yj7F0x3AWbQ3agoVzOZKqpZCFMm3AdHdSV/kvDG0SN/azdepHMDUmAnlJ4h0tpqPfeQ5Qe7wVBCd
sm2t6rYgCQ2obD30mdOFDrIXaBXEhZlMcD9P5Umryn1sP8rSnHdFTDYeJ0i0LdNanYwpfTT9LjAR
UxznMiZOMCZQpoFd7La7YUSeiqfvQuAczIcVzjZe9T2DY9bE/skzGJCjX1kpuIsPWYkIJTYxapPZ
YwSY/X7IyizpW43fC/WWCz0NTZm1IeB0OUPmcqT/qWvSH5YtDppMn2Mdv0PUAmAEh79DU+Fs5qbx
tnn+gayUkbTL8smjlX6QDWlZBgSs2qWFO9XFzmvSF4qQL3mNjQDe+r7otujqbyVyaSf7GtfNuTPl
pdSBUlsajKJ85cQ8hflig1w0gGZqaFsc5jLIWYpntFCMwlwo9kJMR/DpRw3ogZQChXvyXVsnLVjH
6aM2rULhNheOn7O280EQcxCZz4BaSSLI3IBIrmTn1ejIYA/fZLeEs5DwylC+jo15RSSNq7vXPmtu
ywpm3C/L5AWONeDbceo7p6iLwEiHeJNC3IZ6srGomyvjlPSoNJpIO2epRgqi9aUvvQxsTI8/H1Hw
jLY78nIZdAKSlKjOHBjx6MW6QRRF/FVkNXra4pmT+JsTXROV+lPBlF8nJJ6JgcBpWF51EPX7rmkv
NKtrFu0029olxL3VyGeObYmxcRFTdwSgj9B2EXUHbUK6YAcBRh9yqMHC4QZPaYrJgdXqpHnTSzut
36JhfZAgacNhcFjt/B/MboGT6tBzY/pym87iIcWGQ1Ki/sbCGoedYcmjiOdyPzb62cjzNsx7wuaS
NQFja90mG7rGwax4HfBYnvpqujgRbYdWKz/0t9wacC/naCmVm0vdC425xpzQ6buNrMFrVSriBOBZ
42AuSKXAeuR1D6O8ePNczd/MvZXvyd3LQksWb3Uae0+J2d/opb9E1fLQufV1zYcJlD7ZXXPpcok7
UpiTjoeKDJ1ar1D5jfLZmlhZJH3GjUjcR2jQ32bhXyapDP75CxqRA7M/9H49QQcEaHwAZN0cKxWC
MPafRxWK4F+4m6KDs1ZbbSkuSVeLq2a7qEEwBgbFxPwCxBshCypuYVHBC7OKYEhUGAMJml/hHiNG
VkENnopsqMhuwAkzQyCmLqlsgh2iGD0zryAJRCTyGwTZwPDqi0EexKCCIZidW7uFrAhLhUaQo/iS
ue2r42XTXrTAl1RJK84Frm28Q0qfL1UIha7iKDCMhk1iNEdPRVXQd73aZFURzXVDAErPcbS/+Cre
olTK2Gn5OqjgC6kiMFJPu5N2B7JdJuYHymoYuSRmZOp3PJW7WoVptCpWox4I2BhLhGxxQsDZ+xdZ
DN55iQR39Qxwaehy3Dlfhy/OSHBHQ4JH5XLsNZq623Nxs1Ojgj4iQEZB0RD+kaoYEHdWqnkVDcJ8
e9zVrehIpOqCGrRd2hEkkrYhzY6LacUJL7D4VJn0ibVGjPeNPv1Atfa6qFgSWWkFNxhRJY0KLUlV
fInm4jKQBJp0zVa4qMaxyRkfMhywh57Bv2+oHBT1K2ckGoVghwJzGocJy74xJjTD98N9WhcWp8U1
hFNI66FhX06ycpd5JlxkjEOa1oI5T3xoubN8sZv8uzM2MObEau5aaX4DPffczgSJN5kywI2doEU4
7Fj52cPzz4lsa8qP6m4ui2cPN75saCCl9MgzGlU76JCf3bIPx7ZG4I3+DQa6QxoLYviJa+tmGOec
RDtM+ucYXXdIjuLBTko08aN3jtoeT02hTZwftQ46oiE27swJwxuwacYm1PxUavtJy03YLNAZU1hJ
ekWTwG3Q7i7RQHobIRnzYJ3heD/r0AC72cw3Vps6PMkLaKk1RefmEKYTA6KDIwiFaOvH9s7OMlhn
MoU/m+I0mTR9D/Htbpnz59kAgq9bl8iab10VVWFCViEGFpvjFid+XfYnz3MVlmbaLxQwJvzHw8A8
yZrj5eAICyU5pY7kQWWqtEGMTzTUWi3X3DDKgOfkYmCu3rpYlTa9FdObtVfcEGgmsLBUl5rNqKl1
6GUDRRprxrL4TeA2OuSUNk4ZglgiJEKoZ6EpTMC/DQ2tFPajLJvDWJgXg9S0LayikQADJ5udsMvG
L7QsTMq6hDaV2UAyfjQZVZ79lXNp1/fwNYVDwd+sOIHUreJkgsMQwDABDNGI7RdriC8otAnvKnw+
r6p6XWMAnoV/F0EYmaka1EcqA4PlEowdrHt8sMBL2ftHwoozIgsD1ST61zO2X/3alkmhpHmG7r8b
0n+asNWr6OJMacpXDYKGLt0vrNT7tJyKa6Mer8Wa56B5lnrPXm9XBJ0xk0a5LfAdD2cdazf1IdmN
UBjLraP3NEETwudoHY9KnL9Mdrt1KrmdB88PqEcucT1+Vv/YZKOipJR6XPDB9b0VSBtxAQMo0MvZ
rpxs/AV5fzRK9zs2JDx+o/1ALUcA5HLuaFhuhBadTBtPqWMqM9LolyGkZ/0fU8//XQnZy/8tDLKO
WIvp7v+sIdv/v/8a8++YwOI/k5B//8bfRWTubzZeAVS9nm6w5CrZ7+8iMus3etNK1WESPAmHmD/5
p4jMAJFhODjjLdO2QbogDvpdROZovxF6B1kZpgYSFM+1/y0R2S/jbMOEdOViZjd1pXH7aZTeGwbT
nMpfMBJCXmUatk2EeW/G81tRbI3WxAPaGy8yK4+yePDRkW3yeHgaNIrHdHSeYyxpEIfxoGp/80ia
v+gJ1CtzbA04Pq+O6/TnQbtcx7JlRLeE6doT82mtKI21G0kx91nCajbO5EEX1jRDGXf34A1CEI85
Wlvd3TgcM8iOupoNitKstx+rKD8xEP4+rNGLD65+o3JtOgZn29Q07oa4OxWVt7E6hFa6fyhcBKCz
jXHHqwAvCuO+k/4jB2mYGKTbSOfbH+6av9C06dCnf5nw6wh8kDL4GtAR11d//gexl2ZRE8cLQlT2
8W8d1d1Bz7OzWNbpaI0J+nh3rJit45kzk3U8ANVqoB4D4olGXOYIAMJk3TZ94+DTmoy7mVWolrrc
6o1x5DTck5CVfk7M4pP0Jf37CTu7FbPgap7/jehPsKE9sALbJlVd10oMJkTYOAOg5VWhphfj9P6l
xUATCmzEm8HLH7KWHpU02dj6sso52n3NozQ96JU1bPuqTWnk15/cjl4gR+7rGEdEZ7mrRgnuHeAZ
pPQ1xDMhisyXVgALtHLyzZHeiwgmzLXbMjXZJQZnCIdCjeoKhep2qEX7Z5cOKtkKbb53UB7jNMbi
0LmCCsqjA2aiGg9cqG7HNUpeVsI+wkak+JHMeNfJ6mumP5F5cIVEkO6lyFf2xMV8pNUZpF5EYoXb
fK7Wal8k3En6knv44OhDp6Z98JvERW9So3iyhupltsmyS9YoPWTqt7pFLlpR9T7wy+UpTqb2PIGV
WIxv8yBe5kqe1ryUJxwx9DpTKiqHnBeRVB/Y93dtw6jXo6u7MRwz3dg9VsY5K29eAgLESfp73gsh
iXnr4dXpKNLr0B/uizH9KF0Lh3Aprhai9Libj7IcVdvSOdBLLjdi6Z/auDn48Fg3eUHL0yLcqGBE
BPai3c6WDrU4c5+BLgWV0576oeColKBrtxobl5Jl7itfhAUoYAvgICP85tRR6m6Iv63I+uMUJ5a2
33Xr3coQghBv7lQITNPRxB3PTEhZJ/UbjhGmTTRNsbm1FmHXzSSwFQkyAnWVA/+xgJ8BfvI8e/JZ
Pb5ynb/7MLDJLWhAZhN/nnfyAkaY9EU9/mBN0Y3y0Nq1DoazYaIZgZ3rkHD/cCoxX+yyeBw4C3Uu
wIlUTfzowD/R1WdhmLNt4dO4IDfix6hPC4d9g8Qde7iP3DUj201NJqvoSRjppXBjQZAFFMRhtR84
0ewrkxmG1uLeq8ZlDDjo1lubLq9oyOx2OW0X1DhYvFY96K30g1tDIPVYHnOpfxap4FilJ09pzQHS
SLN7wLZUp1H5MuDRnoYJ3YebqTV3RrrLM0JVQYI6ETrNQm+19a8pE1jmevZ3E70/Z206a/z3JjkB
0TnqdqxdKwm1OZ7s+9gzILT1XAS9P2TzXO6+QXWXHBc1N7EuFF+faqIeQtKQnYNJGKfC7znQExKb
KL9u4gBWcuEU7zWv+mcjFimYXkx3YyECVqyd3SAGSkWol9ZhjsaD1Dn7je4qg6Gh3psPq5Zy6Bk/
gMAkb7lHbSOdethmXb9D1Kjt57j7Flte+szj+mPw5m9TRExZp4O+sUeiIWZJBEixAdSfmFYZTGQF
B01lOKFmdzud3MxjRySq68JYxpQtDnm2pLvs1lroSOqqdU66VWJxisbr0g+Mh5r55HOwuFO3Sy5g
tqIimY65fwcoOjuNnQdbDH1AokHSMdH1+GY8bivfxOJcFx+quLMCHoLlAHvyptXtclniIjoLUJIP
Rq9XR6o/mwBQ7SMRkoq0Lhwa3zTBoKU9Wn693npd+zh7tDVQ3eR8OPIJlgORMYbrnBPrBv7eDCdy
bTFfsUzMJJd2SfajL68+cgBscC6FIqYFEOG9iYKlYUMQeQT6eAUwFEnC6Io1QhHe3Y39+MIbfyiX
8sVtY/zdvWqKrvFOWFTmKN5vRQNxvSznV7vUvmiEBLcdTtSkHWlCyumNF/OxsiAcEP6qkdv82Hql
HRaTXm51DlAjkeuZVn8hAYkkLIiMUE3fOrt6GAz31ljl94FoVT0tPfpi+mvZ+cOu/CJdDq21o+/b
GFJ/1nG06LDOtcwayHwnqroFW9+SANmZp5LDwVRyoqyNN6vDB6Zmr8FgxCwrc34gyfLRMdp1W5rY
kxr46owdp7cl0e7bBPt3zCnRz0FsF+MXw81twvYQkfXu/BrbLgBlhXr2SHFMPMEsgqFG5MYWGuv7
kWGLm7LJZW5BbArGRKgvC+Myn8aG2fCoJ903XdhP3LTpJu7BSTEso3E0tBgHOeKtMYs3KPE7v7+l
JGYysNG++kxRejOvA2dk6ZAM1ZzS/TbrPCxWjvONUC0kaJaOURZ5SGy3Dw35EWx7Rai5NC4ZYT7p
eU9yr+B7xZIadMXze097M0wPZGj+MMTRQ4vFB3+gF3YFGbNlhLYujfRjbUcvCAnOTm9/mnWwMBFJ
S/yJ+Vy1r7le7JGxepu8Wj477kE4sww0ViGg30B4WDjCFfJ2ROcuJYdipm++ccuCyegKDn39pHNr
sldJI8CPnRoTbAtIJbKvszO+2+bgYhb0oBQc9a6+At5WZ5Z4ZiXhEdGHe1p97rmoHmuHGNqhTCy0
jVegry9x752nkj2tZUIp1tXBOVnfJbl2Lez6SSC23KyZc08+JJwdboNUXJYCxaCG/4B/vT+RG3e/
WtN46y1i3G2IvZ3p7fuCecXq4YImK24jZHmzEEdse41OamiDqSwWqMXDsq40IIUH/Xl9Fr3aiJTG
MBL3c64/g/hH+LOoHAsfLcn6unpaTz+yeprdfgySJCZhXCcG1ce3yWl3cWBOWUoujo/uzWRUAbEc
rVU8oArzBmPZtwh4+pR5qubPB92gA+16yWsJGCkBgtVwuL74HYOPconPTu7G58hZv6J/ZU6fc0pM
aCl0jrE1dClBkUKT0dL2iDXvR6obqN9SKGSV296bJWFQa6YtO9IRvpvt9KxN1c2y6su7wkW4Czul
aD2u12yjTFMXJU2Laymicpemkhw413V2SY6eaRbQTwiWQLgQ34yOMmTSOUN41UzbCFFI1VVHcyi+
0omozmY5ephnSZGSori6Ptq5PIruGRykzNOJSLIKjPeybb6PfYK8TIcmj230RTA80juRhb5L9K89
DPfDmHxlGmxuZ+JRSGPb4405xubosh52/rH2kLLVlJzcus6G3ruDe0L3UAKxeUrnvqz09jLXBE6O
y3KnCGNdBnWATsW41U16LKXU3K3Mk0f0td5eOlO0G2EetilZgxNqBDK3T33VYBjX2gfDjy5zVc7H
XOgowpvoFBNROFBVHYose8s672wwOdrSHCBI0ssaVkN0txlzO5XFl9+VXfdFztzmtGdeRm3GJxsR
/D5AbK/09Rng0YtdxeEC6TygWt+Lef0EdDx5QlgYlZm8JbRIMR/zjBRu+jJahJyA4iZQpQORkrxZ
bscIxBJZwMVPDz6IDtUj2mVp01AHkAicL8W2acdv8MfnoDW1Q8fsE2G9Jhgm12HlLv3B1LpvBHhZ
W5qiwHVK/U20wrx4y6LDZXECpBoLKVYpbNgOieyUYFilZpAHCDnY59tq5zjdjeRdsl1dIDU6Zrvj
lGr9JmHY0toG6q6GVTMeGFz55Z2BgIRMqDw5DPHas1ReDLOnuu7j56glWZcBO/opZIw7NEdpjh6K
ZOj7mvynwDQbJHbWV7Ik3M3eS+D3dylLno8b6R+lDUIhRMimfb90KAvWBIBaYdj6Bcz1GGRxS3G6
MnU1H4Q3aAiMEhJD5/7VxYbdQHpbHGPYybp7XTIR3zIEIuGq9yBI5ibd9905yUz0K9bnLFnXPd+c
B5T7dLTW1eCHwTUTq+twoCoI9GscrnSim1ctM28FNl8ikmHMudBzOld/1tRUAOZAfcKzTlkylDCO
+WC7cv3q8tAl0bweGZ9zw2vzrmbCXWc0AmmVTXcSfWQ0ImIsbOLfnNo+jmvyEKlVCaLAK+Wju5nZ
JGGfAVNyY6aiuJHQ5o3bqWipIdzJom0In2nQhNgwmgXRYxtEvXclCmv3CZPCsBVw7YiR7cSe0Jbv
MHdJcpCmGcgOzMj7/Vk6XhfOTYF2S0bA31CELzl7tFJTTh+ZHaBTSLaGK05J7R5Gy3zUEhwU9aAj
pkTTdnv/0vbDbgTnex4HVJGadnXbbrguwzFO5/qCiGQ81XandLf62YGf0mwsINmwV/zD1I/Rxibp
eMcNUED9KSbw+01JjGnpZgdD1XF9Xu/wTjGjm2S1y0VscLQBP6n1BTRxff44d+5wHlyOZssaURN6
ln+icxKdWruAZQKIewu3qsSX33APTaDCySZfAOR1xapfMy8zT/0iHok//f/snUd23FiXrefy+siF
C1y4xuuEQ1gyaERK6mBRDt6bC2A+NYWawD+x94GZVaWk9CfX61cnVpBJZSBgrjln728HtwV96dtq
eWGoeU7dovMnszwK5K6ccOQTZpPplN4BChL2ebZ66dKMs1E/D1X6ibC94RLFdu6HwvuMrLjPVmyR
muOfbx05sLJC09ccf3oLEhOBkSKHpR4DauqJLM5/vi0blIttUxz//DHhHjvblbc1s0I7MVnkN6j1
RVUPu1qxiHII2WPHF1rqhsonLyOt1kSaOl2Mvpe+hZRkyb87B3MtLer5Dbqwenx8/WNrcPZuYSAZ
WPj3Gc10Kquh5hwNo4ahQDChDplkXWsTUXa1MIeTV9n3CWyeK/8KSvY0jVs3TwhMcJAIs0u1HoeF
zdUSXgAqqTuG8dgxvdndkxqL1Ae4Yw7WeD9H4ceEaOLzjCjKSmsanCZRpyRjVZ8GMW2DWOsPU5PD
vYxy70A2ClORF5+qyspOQ+g5tzpHTDbHxI4p8Z08IRMmUuo+jZrsziaIVfMS3I9Wm/kGOCRC7xx1
//oXtWN/heNPxPXyK+lWwUKOOAVh7J49Xcz7JBHeg8XeAJLOKh7IGwq9/hZ66GfUxd4VKchzbAAt
0mS0DULnpXSC1yCRVQAKIw9iebTRUVhm+xSPDoSaaCrg1tAGLe1QXnRz0PwK4YI+OWetleIYeslL
TirgbqzD7wXNKb9UWJCZV6gf2GH7gfQ9BN9LlM5ryM7QOfvYSwB7qOQpG93kPiY0sB6jh7QjVQdl
ULVtubcZtzkHK7VUDJAOfiplIvYJ+WJn+py2T0rJcHHyOfLtIbxH9KnuZrc/EMXm3hVP9POSuJyY
V/Po1OsJ+PokUJd2Fochas1TyKovNGxQXWMx7oQonz3wcZBH3C+d3opNNw1IuyQxpytlEFuRO9E3
uK4FSi8tOaW9DtZbjtVtSNGPAM7KuJ/ND2k5d7SApvScB6wuHa3uNhNykCBPvzot2DGXAugFQlp3
AcyQbQYvqxdpJAi/r0FJBHvmCBPVAYgqAZH6FDkZK3DPvdqzatfU6Gbk1W5+aeng/PRijamjVo5Z
0+zJ9yalrI8OIQolNoA7xZC5jgk6QTlIG1xf0k/+fGssb9HI8dvXt6+FNRNW1bQqu8dIJkt8lG7t
sbuTtJBbx4zQFW0kfaWoP4gljSW2uR0KgpsdnaQWBLgZsmCQsrSbfpiKEkFGtLfteO0eYWZMPgHh
u8c/3zJNqWOyRMLQqlTHsrMP85IZU3oVqoB5iZf56S0OxoqgNH6ZU04Lhvl2XDJqOpJ7pjb2HhCS
px/M5jFs2vaJ5dJChWLIjJZcGxuCwrlasm4Gi9rrkn6DoTk4FKx5VkVMNg5LcfOW0lW3Z/8/HlgZ
lzfpkqaTLrk67ZKwExC1I5donsYjfYeRON17SyJPRjSPzZzwnC1pPdaS2/P6Z2RrobofSPXRUre+
lpDIV3pFkAxQMGa8eNu9pgEt6UHGsm2ckSld7OVH9ORUickRIj+8uSMU+fb1191r2hAqDU9zbzCC
C1+rdrrTpwzc4FwdOBrpMNnbJO/JGEmpR+Wjtp41NnVemuKpssnhpY5D4bJGow8Y3ZvCj4KpVqNv
cBcq4qiGJZhqJKGKDXhxMBShVahP0dAuQVbZTG5NuwReGaRcZUvcVT4uyVevv5t4blEOxBdG4HIl
lqgs4ml5/OXy1HfxkqX1+lZTBGx5y0tI5hYspv7gLtu2fAnkKkjmIsSu/9aT1TW8pnYtlYV4CfJq
SfQKlmgv0yLky3yN+9II/pqYTNKJKLDBsT+1SzhYucSEJeSFga6IPs1LhJhawsTyJVYMESkUscLG
5FtSpyfQDA1Z1Nw2tUP8msfXXiLKHOTMs1no96mRP1lLjBlZaNU2BdtXILVeRWFZQH77OllB9APz
7pdyCvQnc5Dh1tUp+1btiCfBiMNDHcSPMcjFExKIgK3FKQRtujM0wtY0i9g1xCjMRASxEeyt+Y5y
v6Jvdvasm2x/oiiD9ooAtyXKLSLTjejspQeBvB7n1vypML4LWh0re4mCq8mEm5Ju2kVLTFzBvjn5
YSzhcQ3C4BXMz/LRXaLlnCVkDp+WuvESguekY+mfIJ+g9VR/ThYU4OHnoObvbgxFeJ2zxNjpAS3s
DDMS2v/po+ZoV21qv7R1Wz+S0HVC6wlFyCIYr1wi8uqZsDy1xOZ15OfVS5BesETqqSVbLyVyj9s9
vU0WvuTyk04SH3r7EfwlmkYTNdM2dwkJmiv3VATC9N/rjtD7KLOJi3L49n//D0mZFo0gz6EbRoME
Zvyb3khkUnCAhYiJwc4+tphTzNRt1i2qT5Q+QMGK9IIAkqTrvszXHmJRaymDGVAQejkN7ziPf/Vi
WgAPDEd4UtDXoy7H0f7UqTHNTA1JWUygoeJ1T1naM/DCjW74XWJJXmm39Jful32KUuyLxg4xYYEM
Yi6K9WBEBCJ3UAid8H4c99ZUs823oyUO23PeOVDxS0uJAzUlQ4kJgEX8Ys8XOOIq2PHjpqReNLfB
pzAzn6xKUk5l25UOI7uepakmq/QRoeItyUQrJxPXLBHHqaRonUTTSS5/b+Xlyz9f01/BysvBWWBN
aGFiZTbenEWGlMFwljwHbijqL3a6Zuf/pEf0QBwcStzz9Aa+uS3wU7Yw2zKnUMjy5pve6CcmM1RS
bvuETfHGbXGaoWugNPq5Iu9+JRa+Mpo2TJJ0Cf/5sM1fjLjLYXskbtruwtrR3/Qkhyms2eNSvBrw
P61VwYaCfdOsR08T9JmV2TffigFyZFEcIPMde3c4kq86ojuOHsbWvpU6LZ+RIOZ18UU5QBD7pju9
HvZATGgcDUdXRg/DQN5Vs+/K7DO2J2a8XP/c9EvpD6bWP3+jX5qsfCFJe1VCPpFMZfS7f76bqcF5
0hi5SbCZ+BUA8qqVp9EY7v75Y357MwIXcUA0W57rGMtx/PTUOFA5EnRT3Ixux2ObKcTQs4tP3tK/
paQiep7+EhTUxfPOr1kQSORekLc/RcJ+ii1/buuHocSYXE3v3InLFXszuAD2ACXBc2KixTP/fmAU
wGZWh7hlnFw96mnwFVU+rK1FdBqwwcYp66cmgF+ZvXNKXtFDv3yyhRpn+XhCdd98skAgZgdRCW7T
Gkx0JyFjFnttrnVZ56cqvm97m/p3064jfG6Md2yRnIHN5QiTucq1H3UIg74LXXQjpOipIHxu7FDf
hsb0VKnxXFjafSaZjwC6/+iypSCTGNPGaGAgmqNAh04Pcr43F/cwZS0WW+X80RkZO19N7WxlHjUV
P0wmBsCgTw9dlKDuRUj+zq2xSGvenAfwIWAtJEOBK15vnZ9ujSacdTP0goGpRoFVn7FeA8yrp6fG
HA7sqE4YrXYx3k7ql/aptlJUm+pUad8so71/51iWc/72WGwT5D/DJi/um+fbGbRRQyA9brrUoouk
KL/TYWl14gMjJkSRHyp5mTwzXpvORoxMM1m4jtxEvTPQ/Ap/sUwHORLwNdfxoFe9eV6sCnJ5nDYK
BWAVrvX4WU3s4brZ2AQ1RXvLQENO38jyNiIy+00wFY8zOzkHOK6+lOMnk+tdjBCCZ/fRVLrcvHOm
lgH6zZlCz0JUo2CP48i31PepKaahECGJ8jOCgpIEv3UtWLlklGU2ffR1LjK05K37PDnxcxzGLzom
1NVrxwTdegznMd3Fw7idbYbrd47tN1dx0doYRG8gj6EP8PdnuiHdTOAIVTA60QCO8Velj3THuL/X
rllclBCfhjSlqWzPTIape82skYqNrF9E++5MJ353otgGWB4THlXENzNdmPd5rC2VOacIbzQLB0JM
ChodpeqI52yPmyPCnZSZq8Rt74j8/R4YqXOgp3cbhcPBbvVvogWnlGuEORtEyfJQBFSK5xbhLAu4
d07drxMcs4FtEnEGporjXR7Wnx7GrOjD2kCov4H1gHmvR+PrwZZkqZZX0ZkK8K5M3DXltc+5GJ7/
+cONZbL5+z3Fh0PbMwUyPB3V098/PAXWmCayHuCGkOTk4mndmkaM3PVqRyLbFGOAI6l9bHoG5zBX
AA1MnLRWcq47lsBRr7WrhFp3pFFDjwQlxHL+gu+CEvij2YBCBwARv/Og/gJpssgPAcdCzItp8v7N
IZcTdNS4widdOS1t+dq7ylR+lxMYnN7sDthaaQPF7Tuf+krWeXumuLWXjCJqneZb9FKeGxneHn3Y
NIQonZKBXM1BJ/sxKAh31ykRr+3HYnaSYxC26K97dRibgDwsbvN3rtnvbhjkaAaXzaBb8DYyiEyv
KupRKeNSaWEh405Op5y8BZx0KERQD9VahShEnOBQlwvl9izprlbFsBvM5rMYWhIbaECux5Kg2R6E
VN6Y17octmY3du8c7Ouz9va0YaDQBeJM0jzsNwODOfV6o4p52BjJErjIKh1+hUmZeviY0o5Dc+I9
U7FCNgU4Sth0XYsKyLxd4xtwoDbkNPyCsX6pTfXxn8+j+HWYeH3kFtYct9MvGLWKvSkrR0T3dYT0
w8r7G1tUtKmaZ1XVJBYw8BctMQ3qsLAuETW9sxz5zYzDAUBW41qansHc8/eHL6+zIAK43W8at6dM
3rdUObSHNhNUwqHvdnH7PXOGZzsh/HIWz3Oa3S3rxT6+JrpKUBb1j1o2HMbKOPXN/N64ZPw6NIB5
0sFM2QiKnbfEz5BS8+CpZNgodsa4WwC0ePZdnNWPUEQOWdveOJyuwOnvqOIW0FAyYpbHx3++SK9L
sjf3jwRuBPsH/CikgjejIxa+eapq2UNvaO6Kgc1TT9qFFdLozuIMNDs2/cKB7gHjAIT1izeGT43V
XS2XxhIoeoZ9EX2BuItNiKJdHjmnqK5uHEyqY0O2gZQvhUByiXjmcTl8WMabDnYJ1KWtS4+y1IuN
6T21uXiIDf2dIJff7GxJq7Jckr/gdrr226UwikeciFM20A5AMW8PpCGPLDdtcYcU88XWk5floCeU
liymfY0e0CoVX5O4+5YKKBrD9NLUzKrDZJ2c+Q7D+Htb2l93tDDQUEmSFcXz+wv6LVdRY2mCA3xd
RkA4xpYvHkO3v7PRs8dT994i5zcP5SLPRYhqklP3y0Ii1LNsaoIlOn55JtxguJH6tPFMkDL2Z7MK
yYGyH8d5emzw7gXG/Of99r+i65dvGHQ2gLSb+Gv3d+00i+5l3v/3ouvjv/6zSP/1nxXmjt/+y79U
19YfRIrBaXQtFhLczdxLf6muzT/QOWM7oawEldaxGWr+Ul1b7h/At5gcWNdSbmIk/m/VtWX/AXZL
MHmYFn8gWbu8yRT8p4xB+cudvMTCwU2UPLkorbxluPtpmTUyAM8j+WHrCZksT1u3rbvZowAcPABT
jq6xY323o+qUarbcwj3ItzjO7xsdyHzQknNdgPHULI0xyE23DkC4dVgVcp2VDovuONphQ6nRwWT9
IW6HcGVG+gtVhusQTt5mspMbWkMM77DVcwFmCSnZ2UV3ExbZce7M9BEnCxQqYpcbOP+uCC9TPVub
zgx2hllVuylO7jn56cbSK/o/8mGgJV1Hpdz/dGGvfw6sP7M+hf6bGRtm7zIh0cp/nSD/fqL0ep6t
xClcIo2Ka9vZ1WdSjJDtxS+BUMJnpul2RsMesZKgjQncxWTTjQfm2GqbFDWZFCI48g3UxXMw5HpB
w0nuPiHKNHxYai9Ck9mhHQAuJQONvzlRyAldSVtSjUvPbNEz7RF0BjA4hpYgrWFcB02zUXCNetA5
SD7w93UZaikJeAMCW6fhd4u/KdJxZeihjLAasRoIdbjhrru2VphhguwoUZU1DLBO6mC/oHFp7YS3
g/WPmvTvE5LOwCC9OXZhSyu/Q9MbtFs9wx5Mls8TvIFyI2Igfxp5wkc3U37Md1gLKgG7hgbJuosL
2gyV0LbN6KRbmqQIixvB4JXimSZi5Z5EeABsM2nXOjFFq578pE1FkIpFBBxBE3C36OjOpAMaH1OR
rZNGbQcPu1+kFwkkhxQpneR/pTUzTmNpfF7sz2ULcUTBI9joCt22VxAf4rUN3izLXNykExgqt0f6
yd7ChvuV46i/NHKyCHMK2p00NRudyNIGbql6pamJVF0z0WS2ZMYXFnLlyEs/6lod3dBdLI6qY+UR
UL46JJ17Z0ptixI9fmgpsyEjRKBHq9dHz0GDHHEpKSvncem4qgaDpp2NaFvdNI4O+LSbS+G4yaau
2O6PhAWihhSbgGiHTVhMz1lKJm4bDc56sGW8TUYS3FitbfUZtdwwab43wt2NckK65x5kWWsQ3Rff
WrqSn5MqZJ4MyjsKbTiLml6sAtSS21gRymI7LYczgxsoq9K7GpCqSJEHtKK70znrZgcVBoMDJdpk
3c1hdZJzBdrM/J6O/Y0Tp6D7UhdFjXZTj/WzPTqPA8SrI41jlGIJOQwFDUMujxyPcnlJcncd0z3y
Q2NB6rfPMTgKhN41Jx8z+mvH77XDV+W3Ieu/kw7i7lgSahKW9rdOi49F4aW7LgzVkSXrB7wA4kh3
RN53jSQHkOb+ZsD0stPiflwPTgKbNAb5FmqUNKlyO6aPtqDbuWkPuDYTR3cyclBzX4rEqC/UKUB2
WMlIUgobqFFmYPYh+2v5Rye38GMn44eCEhJ9wIYuFbXesamO8/KSoNpVcTLtxKTtBIaOVdk0VCQY
75AvW9tJBh8KvmUwZpcwneS6RRo7xpDaktbB0uzV7mEKDHdrWm2AcqkHdNHWOO5ZVdDhLa8Rvd7t
YAQsfDz9Q4z1cbd0k6zA1A8ixE0S2Y04qpEOo+f2DXU8nMWF7LKLgBSBqibh8ciIHXGM7EEU4Nvy
KL5H57Ht3Xh4lnFvIMuab7FFl8hJnww5YvSeFr7WiKShgdS0rRGuXKXlIVdVD6pS5qa1J9rFDQ1q
S8+/B1F1g6tW++ENyMlYj6ANNky/MO0j6kn9iEkAHWRahvu4ccjzEKyYRvChhwiv3i4OJkzidbg3
TDNYWw4cuXWR22stxu8Y00oPg7zdDVYsNkSBfZksFMdZaCRbFZFx40WQ84IY/IEetdm1loormfdr
e0RC2UeWPLZWZ/twJc6DiB2Mgu73EivnQe/G5tpXavCdDNOw1VfGmbSG01zY4uxgDj2w2jsoLaId
3CT7HAjJne0VN6mRGYxa4WqYW+tB8+xko7uVfZMX5QW4aboyiy5G/WxEdx6pMec4ck+vbzzZ3YC6
kY9Bg2FPaHF+RGmbr+Okind24l7rrO3Peu0QxGrJL2mSzRd9miMeF2Xvmgqd/qinn1K7wW/f96ic
aOBMCOjoprvTJi7QMuh6eO+2ajiikrt0MtibcT2vnN7JtqFEsjwGpFpZlG8RIG0cLTJ3BLZwzg00
3RZayIGQLZpL5D+lZuN7BnlexhSVwDknDCdM0HMVb0ddG8C9SSTZZNwM4xUHPnMAqhP0QF9wo9Qb
MmIQ+zjALkx6nrSsAkAbGT0IWg13FUFut0bCUKHm2vmSiGanGrO5r6grG4h2m5U+TC4wMXwc8Abn
fRmRaV9PzuJgoNRiRXdDwa9TLdW3LZSiNNeMzwC4do7sUV7YZnFSy8vrj3k0WbRyqUDUE8xBomX+
eiG87zFOBFlJ+XwHySnCqdO6+9b1HnM6f2tUAox1pfiM1fnRhh9xh6b/+kk1hnEyc1fbMjuDkEzI
L5SleWdPZesnWf/Y9mzJoFmJBz3BXpEV3X5MYOOhtFMrs6mSe5qvhZev+tJyPo71k5r1I43X5Bl5
Y8gerIDpE2YQt1VBtGKsdlDp4tXcLTdiVHkbvSIfvTcSb7F5b+eO7JQoqW8teyjPgU0VSw/BM3ym
8FSm87zTKx0m6wT0VGtPmU6iVsLgmdrjnvI3bMTcsNmzums8EeJSmF8sYuh8D/036SPxoemHW6Re
7W6CV7rzDGr7BcLYvmE07poU+NmhloHYRRrXk30bvj2y1EntEC9ZXkMmyToc+UYy7npBnaZjVThD
HFwXYhx3XvCC9NA4SD3x67TCImByLJmj++xOIySym1z0M65+eVWciK1GeNtGZf0uCNE2d4mEAjnZ
uPEM7QiS6DHHQ+7TcDlkSbAGr6VvYIh4rAecAIMU2uRoMuo1KsTkBsM+dpBRnjrTw6eQkDkdavfj
AhxMBSwryehOXkxTne3iTsLPO5n0h7bk/QEFM5hrx4E7oE4UPyZXg4XWaYblswmNmyAe9041TTdF
Vsw3yiTSwerANJo4eY7UN/FfSHlqs9J3Z685950HomB5KQvaum5VHtMx/NblmnnUo7rbd434jisv
W4x38M6L6ez2q/riVahloUOyHGiZB0gWpVdis/kd59hE/BFC6nEwwycZJ4nYzdePn7vGPVRGc+mI
vV2n2mw8yIyBtW+tj8mHsFRYDag/3Zo8zsxJ4ZfONON954RQGx2v3JrjmG+Y6vGx21q9a70M/0KQ
dbA87UXQ4EaboUVdRATrPSgglPst9piq90Ywm9swm9tjnff6xs6zZDcJdtI1Thv0aL3v4Kuk/2sf
wwlFCIjLdJd6lINAKxJPxYS/URYRSHGUgk0pe9xFtZGiv+BcmpXuMlAF5r4xZvt2TA/EEWa+lgqy
oZqPbu2op0TKozEX6qYHhYkpzfatkZwxEBco7pAq6wHFE0tq067w7ODsZl24z6FSIbTmXqpyFHHc
jCuYTuOOZ3rYp0kV+W0X/5hhsvuVyuGzLdbHCQv/xpuT6N4TPMEWgmFLIRJ3chtkRwMYNOw/Ns5w
lxjAC9OgqfcJC2RkwwWyQwymln5QGcvYgVTibR6Oxq5uqWpqIdy4suwPxscS6Dw6MLmuHYExDGBB
lA7Iy+rsxvU0dmBJ716idgGq0cYrACfsdYK4Lmy0hgvzd7vMfju9J1at1Z8iJ28Ih7UFnjL1CfWc
+2BNOaVRd8YHZmkoWUPC2CwoFZ430UeO8vxquzTOxtraZaNz4ygG+UEvmsM0GS9aJHZEMvWXfqo3
BK1mgCkEexyV1DwXZsNag/QtLJs0ZVmi6HhToW6VAI5JYa+tAuQKEdWig/+C/A+Ng2zFdkzkgNtQ
p2fIPKfUNPnIk8aTZaqz07CIGcwg3WpRXl/rnshrPfRQXRtxy3ZrOshJgyoyblkdcoEcl5DisMLJ
mTXyrpsEJvaGzRChXX6U9n7V5x6L7Sg6zcoBFVY8BKP2gsH1WObqJrDpz4GVMh/tbrEcDuB2Qm1+
oEPP2lJJOGI4DkqgwkHJqt5FSuTnrpLHLJzvEvLBr0UWE51oZ+fXl6CHeagBedi+/ji0YKqaGX3J
qFnxKQHocuzJ7WQsOfdWjVGxIIlUWEG17eOIVd80MBSK7AtoumEjXhA4ujd0X2UbJlsnSFC6Y1hb
DyZ8Q/Hg5uXaUGxDdOLhXHB8bnWnQ7BalUVVHfp2YL5oJhTLnJI02cPZNQ524z4UCm9Ym7IQMzGH
LdGBOCDy6mTl8qvTcbk8N3Loe2W3Eyj2dWfCTi2B4KOmLWMoKuz0ZjP6xC6+Oc3fov6U5E3JfbUT
Zs6mRtrIaebux5gD80lM8DrtWDy3VVNvg8RDH+TEd8jptLUF22c9C+Us63XIURqIjDHHOR1MYK73
ZgdjuUtM/DTMOHFnbrOBSMCA/D6wf94HxPfEzYVi2AExIeC7A42DnufRAU1GdZlda98Q11os0G/m
9k/NID4YzhTvzdW4dnJC0DH3mWvuynoffPDa2TqLCb5oBXBwX5TJXosHZ8V0ti7n/ACUm+WC6GH/
VXKP3u4wYRMmikmiva8bP3YE61T+VdmUvueM6Xq0SqaBABnvDnWWV5bAfDDoUBVRqEntEtEfW2SZ
dPFtW3hkIGohcmwy5Y5zedHGryhP10OrUhbaGot8K9jMoIWr2ckPhc9IPvhVILldAmM3te4x7LBE
JCMJ55Vb9rum7zdmZ6gzsJJxa/AAAFPDKu1RzxCDhp8Fo6wfzAZDZkALE4b0hyHBpegB8lhzfT9k
1mxuArd+SckB2YRS+aJF0l9QDAnZE+Dou1oq/KKIjd1GQMgXgC4mTxFulJdnfm+496ylYoJ7abdb
ngZltLM/oyFrj3E83Nmql4Cu4r3Ch76qqjyjj0LgQt8HB+y6L+Ws4bfRLIkdwSrOoEX4Zhk52l6q
woORuJ8t3Kh+3fKsGb1+GuPw3g6150oZ66ZWztqeibfQh/nU2AvIz1qLToe2UcFGITDYjTWUZr3+
gzRQDfXp5F4oFrD+DLtTPgMB0Igt2VjtVB9rWdXHVMR/Vob/tzL7byuzQrfp8C3Z6v++NPuQ/us/
iu8/V2X/51/9d6ISo5tN9JUN3YICK4XPv8qyxh/whuiqEKAA1YL//j9lWfuPRR/CWkD+Bbz4LxaG
Zf2xdF1t1/CMpW1N+/X/oyr7a7FRQgugIkw/1aBs91aRYyCXFbFif9fDNV4Tnn4WpTtsPWztW2/G
1qccfZ+4PbB3gTnF6vMlEpcgjTnAnSrFFyquOzNKlqBTRJg/ncrfFkMpdf6t+cTR0c2lE6HT+P0l
gYhdZp5WrW6s8TTvcknctbKRA8zXPss2GtSZhkROgUzGLp//+aONt30QYVOtdujKE7dB/MVbWUxX
t4VWkpQIrRTbZIOFKdEqYl5V/y2QkgXSri+CdFelPdlE/VMQY1/sXENdBxP8fDRRdvSoaonBAQWh
2pVtOJ9hSJKrOEqMs3r7XoPcc389ZNfydOS0KMdIzTHfyC5kkNhJBgdnbZhdfGKb8oTixtwIYVwF
kYmAhLpzglPjOEfxB2uy9UvXApvT9XQ3TcSIKFu/wgFoj6B+Pw5lYp8sIOcQHEqnXVkBHvAJymbQ
uEd3HCKfekq9jwN7P4Lj2wWa9w3hbXKPUWTy01o7zkj9j2ge87MYcqrshrggGGz8mrXouOQNoK1m
s4/vZqpRN1BlAWsx4aNa2OVcZWXfGRO7+JgiE9mHp2AwpB/p4a1exYaPo6dJ6viSxCyvk/FoBhkZ
kTLdGBOB3bnJKgLZL+S/pjm4cQM4L48MtNjmh4RvtcUs0UPeH8QW//5Z5F1MjlQx74fMfmQDYR6T
udwVkxLnSvvqBFp+zi0qtY1Z/GBFDd2d1MztqOE1Bo//0bKQHIBrI5WqUSX55qSQyML5YPasIXt7
6qEpD6wuLBuMSAwMk1YCU+GQPPYSSOcSIHx023P8UsyWOGSuNS9k1X4VgtRc03SjNp9IjXp8D6Bs
KjZBaZxEL+pTGtkh/29T97tRntM7XKPRDrFl7csifbTt+ToFRIHPdQIxKXARwMFS7ER9zHK94fLy
pDNdrOre+JRm6M57EKRzyKRfcOnyYtrXLiuGiTtWj/G/h20yn9FO4u5OzFM9jo/U51H8CgdKtbXA
PKyUnctZxKW3VazjBoykLkDqurN3BVoElqRy9t0GJJsM5puZIiRhH96G1MvEn5pekpzQZyA4gx+2
nHahbS102HExtQW7CTbVuhV2xY9EZAPT92cXZxW78mcK59bOHXV8iVA7F3E7jvV1NulfscNPDGZ1
Oqxsx4CsbO9jo/wwafCmZ+harn2j2FdZl9El9ADiQDiFj+x1vpCUvOkLcafC7Nks4qc6MJ46FX6D
qflg4M5lV7QhY/djnVkPKjM30q4uge4BLR6AQFTbKmzZVGKX1rs1uU0bRVBzXfNef0Sh41uJsXMB
kWS28uueCCnHIDFlWLF+xV07rD2CrFkSnEWgnQvdOzYTBeug2lHLXs2RuCj8eplZ3M1cDpKWfcAL
PjEAe9dpjsGktphnN8IqTi7GCzKy1i0PQmDAsxzsjRbI9YYhFwXogkkl6BXP30WzTex+BsEWKL2L
iNsNf1O4MRdnArS3JQkOEZNPxZtYduuYMy5DPd1R1jomNh4nFwwA33u0CGohmNTssCmXLGdwgfOf
MpvcWifZDDStRvcsa0CS3vdCx/5ZxkiZOue2t8fTwtlwWoC2WbqtCau0J1DcnB6iGLZEa675JPyv
+tpsXF+y/fDc+rgIzgdg28Ik0Das/YlMiDqNDkWqnRwIBlP/lLg0/azGj1DkBfjkjbZ9cCuk8tS3
d3P70sFaHo1kH7L61ScorAHf84vZI1dOcGaao7Mx0+GmtzxmyvA8RBpetBS1X+ALyllGHl3ZmXnt
dcqX9X4RXiCZmMsNCMV6VETHtuKl99qV1pic1QVGmbXTJ0msFe+X+AeygbKlQ5FqKrjIuLrTHMeH
OtfsVV6LLQfMpiubqA97KYwgJ9o3cvBujDzzbkLTJ+XZwpk45QdNjAjZUbLmcbtDmSy3pSSHuc9c
dx9a9ipvy6dY1tmVSISBFDmxaRvmcsqjhGzkVFIQ0G5SB37AZKrqOOTJThaTvtICvAatGd71NoEP
cYKrY4q/6CPyWCQC/ZqYImz2sevr/bYkJc9XLbEsUtu3HhmFYXwTGx0OOXeLYlDsyOzuzkIGP2QZ
0dWyGOiCWiv9GevXnemOF0XX5DhUStt1hGBTFFa3vReNt7MLw4ROlIeXftCvseqwcJTwPMhj5DBq
0n1amj1Ex57btrzP8vyCK3/cwDmmQ0KGFv1LstVbr9PhPE1xdjG0aj7FNPZql1iXfnBvpSqpKHq5
OCdG7tEdDXL2nZQl6SG1N4ZhsDkuwxdaPDSLNZmeQhmclMl0pDA7nXqMXrqgkewZ5UNZhMfKiF08
mFJjI06Zq9Izyy8EkcqMDZXfRdKCA/K17EHTqpYcFxm30cGgQr2WU1H6ZSsvoazsIwks4L6y6QW3
r4Hs/xMnL7oayfSxrocerKT2lU9y99w+WFksiq9VbWs7nDKEp1cU/FTjJFupdGsVgkrAyNSuIrC8
KLAm7ZILL6AnCFYpW16EUoIKo4WF/b9+DwZigcxoHTEUAN5F3NFODb2LaZJAU1c5mRJLAxTJWeP3
bvQjHoR5Uxpzc+gtU1up6lE13i6NpL1ml4UxuhdMp2S25f+PvfNYblxJt/Wr3DhzdCDhMTgTOtCK
kkquNEGUhXcJj+e5b3Jf7H7g7qhWcVdLcXp8Bpu7SFECCZPI/P+1voXii4EzYofLIvPQN1C+7Qyx
rvLa3gJaGZZGJ8pNk9vwh+shIp+lxITdl4hsLXBgSUEJp9UozBtbUJFnheax1yqO/2iAN2ows20U
2yV/F7APRb3hRibkFmZp+xSRbHGMVdpszJCZtBT6vlaJGLo8kKdqerC5MVqH+kHOD1rvBciTIU7t
cP5gRQsnoAEm681xTB6HFoCkXQ792gwpiCQWuOYyfI0dpdppVq0tqzHrPKsBTA/5eCSAaSUtGS2L
Uh/xKBGHQK3A3qGRXhmN/9hMBhyysnmqI8lMYIZWEvseemlOKVYY4Z2m6l/auQIROnBk2jYwt3Ux
6IswTgwqncJau1C9beIqln5iQxUPOMX7qkNY1S7dnuD4DlEGJ4x8TCuXFoCmUwgrB9/rLIe6SGqv
tcZ8SHo7IURHRQwU0qpt22zt4hyehIw35Oug006JHmhsK/GiaHpqUsPxTEalVntMIto5sQ3Cdczw
uTPe7AIYUZoJFImYg0/AisFMKkjN06x8GNNihQBEX2ilrXhJRm0pBqBeGVq97HXjMxViphOBWsJ2
ru9bqsPQidJ+DQ+BELPOWIFORyBLYdrOz0bUPbVjgcqMxQqUSec5I+ptVXGH2o5QU5hIQ/vSoTGo
lmQCZ1FubSZ4a+jFOKWSaJV5uQaAx5mcY59mgJ7W+TMxXeF+xLgMPBcKact//uBuatl8ag1GeCcj
QUpOEjZPlT6NoubTjVDCJydi3ofB3gnJznBA0a36gTAvRh8aVm5fwOf2Cg0uvJEW3db5HjiNfaB7
dCoQG3hDgZWRIea+7CkUVKXFnYjPNN80umXt4DMB98/orlAHGGl7bt1iWJK7vQCUVUAS0Wx6Ifks
x2MwLEalWjfaoZYZDYSCRDmiVFe9AB8RNcaxi4J93BFOIicD1InDt6pkgbqYi5B7O3FylvvZDExl
XZDZQ9BOg4epZ0QK60XpKsnakeCmk9AEIhGUG5QON6ZA6JE760qnF1MnarAsDMD9beGUaxmSRuBK
a2XIhL4bVfaTNdLSrxZtAkeZBgbtEwjmCxGNm6ICiYzwP/XQd7QFVVyaA9DgoIXvZEak1oR51TTg
9IIY82b7ErVB7c5php9hRWPKdppqi6c7Y7mGSoL24L1eo12MAHSbOpPYZso/C2ZJXqOBKaHkUvZk
79SsgzlQW8eEexoO1ae41DpgIuy7IANhF9kWTNeayu/I8ODI8JEseJW7KoWw1G+Iponj2w66+ILi
aLjIXd1d6pXarCdATdTkhpsiirdRlMyJbKW5nShPbVNiPLIiFswVXmOhdF4WjOQj1UhvQKSb67rT
mO0DtOA80g5FRcYBCwxRaesuTJxllrkzNts3gVxiWNesbWWSO5EyBaIrwm0ofvn1U83MsG67ENaV
1Mo/p1YN568ygDDkAiht3950zJwZWpVtVu6h82We4dIf5GJa9fFn8E/SmywWRb71w02Kds1swqeR
gt4DCWumB+qydxMmlzrKpiRPP2kTpu06119IXmFTWd+A3JbPlat+psR+DFnFHFh8QPNTw3DjhtMz
xugVqydKwGli3/QWnXGz/2oFhbkEMf+AJCRaJ/l0HzC8bSKr7D3pNF/Bkx18RzIl8hWqgLO5r+WG
6w1WwQRB309j9K2NzGRVmvTCMsPduqEO4tuY5vm4DDYt1mCvVKMfeli9KPBoVpJo2qWT19oCrILc
1S1sv9IkTQqy0Sts7pTkq8CmU6B9wXHLdVkG+0wj+oixtR/U7ZhLdVd2/ZKpM2mPJt5Y0XEo04bP
HdgHXLAT7uIGxBEU9xXwbFpoSlbuFIXyC9tM9snnwL5Pet1d15EtPZP7vRIG08ZK81NZMQvymQfT
0sk9o9ZJyYOwG6ekJiNl+Do4g3nQGVUbgyyrfJD3eDCIOpQ+lAu/sVHsdIi1gnBi0yDlI7PkDCUl
cWW7k5elxCEo2YjqHWA9A1dsbFoJRM3OC6gNrVz5vfNAlSfbZ9GZfn26d+Pmh92J0aO1sAkt82c6
lgszd8GAa/7z5HzpQGpvzaL+ahB/5LV19aOimxsktcVMXOVyBwFpcn3soYyvO3KSj+SHPCWIV7a6
5b5WGq3RDqJkbNdeminxTgz5Dw0jsJeOSLdkwfrJmmpWeYYFbR93+sqHivh+yejaV4graFZeClJq
0W1j+/tdt6cLLJyhGPnIDeuJRj0pyvB5LMKPJP3XNqTLdpBkznZc6orX+FrDkW7BRN9a5hHNYDti
uZVU5j0Fq2fyEj8KYr42C162xvrMQrNJ+fJSdHoj2yzsCRtyh1KjlVxdWrvqS5VlzbT2TcBH00sX
fCcZ5wMV8rVW9HqjV1rRvDMqBnA2qowAJoHR2W61LdDqSFruggXv+0fuj3v0zXeczVVvvqOaJCqp
p6m1nBeSLOnWeYqAj6JHjLXk/U19tDuN3zdV50NHBxeNWNizLkurdcqJKlZm+6QJRPC4lAv/8P4m
5/PubRH1sjNNgsPdORjFNa7KgnmrIeJxMWbr1CNzP1zOZGAbh36AFIxcX1h7zgc7VMxf471tzgf4
zR5NePPAHQw0L5mICmhTBTVfRk8sUOptm+d7gMCwE8uNNl+1Qb2rpLbrtOQus7+8/+3/eFW++fZX
V2UXx8HEzYqrEupnYJLTVbdbP4nX72/mbxntf+1l054Nb6ivL2aXN98YARX0CCqwy2x6zZgTqlRL
UNkvDD9ZRdwtarFs7bsYdMP7G/7z0f3Xdq8ulZBm02TUXCqRBTARMJqSvAA0LNA/MFdrwPq9v72/
BbP/9UVd/kcUtEGV/PdDa8ra9WkgW0sfu2VQ37scXVORGywe6/lLTxPUKgD289lFgvuK3vuS9JyV
vYuQ977/Yf44TtBWUTE4XRzdv3+WklkD3FRO7bnGVifD2VxaUFwI9TRl/sG2/mZXunxxyzVsFzA3
XowrJxWsW2OghUe2fOAfgvxZ7zx1DGjICmIHJVrZaVE/tPb9fEldvub/tt7+besNpMdfnIl/33nb
/7//m4EgzL+/bb79+r1fIHpVFSzjfvHmf/XexD9orpk6xnx6PEAtfrXeLPMfghs5ixrdZpmtzXe8
umib8L//yxL/MC3TcukLWbrKe4z/Ue+NEfhqmFR1C4WJQw+QZHs6TVc3niAy+qygz7QaK2Q/YU5U
lasqQG/gAAu4xBsKQcnSABx4pxj6KxI/+dKGxTaP622DeqlfAFfITv96CJssP+G1QmuuqMhvXP9W
dIN/F0JqPSQDzq0QP9xWKyi39z8rDeGQnfckw3QdDTWjak64n/UTGudgZftEfcFzynOm5ulMi7Jm
blQ8E6RoowwzUUqRsKXCmTIVt/Cmmpk8JWYGFRzJ791MpRIXQFU9s6rqmVqlg69CVJssNIBWZLUO
m3BmXIXArvqZegVDmqhqOFjdTMQCbxIekpmShXB9evE5XHe57Het3fR3JlAta6ZrQbzpTsZM3CKr
pTnmM4WL2ujn7sLlCsBH1RBQR7TTWblOZ4JXMbO84vyUzWwvB8hXRebggnLCFkyHdriAgLILEww4
GMBBVGH5TAzLYhznPRCxdKaJKU78xa/hi9kzaWyugmS64vW0VE7xTCPTZi5ZPNisl/T6yQLI6RvS
wANd79uJ6M2ZasZC4Usxc85GvV6bXfScV6N7S4j1awgSLZ7ZaBW1BrQXN8lMTYN8M235M85RNOGx
j1T/5Gsk242i7ejIuN8wkvX3l5c0SaRZbk0g44WAaWiV35JGS+8u74Ax6m9dnayYXn1xrNE540B2
zsifsgMr/IMJu3GR9K27G02prTDutDsGWyiATvk5nEly1syUU4HLJTNlTgU3Z3Rw53qxYZRMPHUm
0oUzm07voNQ14OqYczdbrkf5RLi8p3c4aLkZCw731gly/baYeu12CFtmRgHn4+Xp5QcRBV6BynJf
20Zxq5P56GmscJfRiUg6eeeMeX8n0dufHWq0AlbCXy/lWVHfGKLgXhRkp85wnkZ3GI8ZiU4eSW+o
wVjgES7Vt/d2YWIjsllv0wujoztoFE6sb7GT3jYSuUqO+Z8z0JQvWUkKZdu1/iGrO7ktEwoxaS3M
Qz2uUQ/mR/S8p4DW0kzmrwGNw0qW1Dc9Y5oAXBbkB/m4Y5hDfBIuEVNS03/UxE6doCrpBEgN7k5U
abuvgzmFEG3vJCCS2eRJXv55eehmavebFxWRGRsEVA+GlhvHolJ1wlaKaCVy15mXI+mJQCTsoVpM
7HEOR78xp/7RH6u1lUfhvTE/TFZ3n7VRd0TtHdzXAL5vteH14FQhWYI9xoQDBE4XuXg+ATJ2hIuY
PuyOtLKcBveABL7UZ4RB+vq3N6+FsdESJ24pW03t4IeJ/FxldOlsTteVCn8HUc38YtTFcsNHSJaj
aQVHVdeJk3GNkyGxH5Pdcy402W07H8z8KBNF8Yxo14lYggMN8E+76cHWRHBs1APh3TbCvdEBHZWY
cGtKPx3gM3YMEfODkiFEJAzC3xfwwlrO2KpMDKqcOZlOABEWIsi0gxvANzOLFvFi4p9Gyu6Nm2V7
WTrpvSHNL4qI1NdEI43CzMoczSGAEvTgUPjQGz6GXRVBdLOIDoD8+qjXWbyAq9qtAioNKzMP2s9B
Xv6ogsC8JfAjvh2IyWRFzOttRdSTA094b3au/lzkP/XMtG4QIj6QZOCFo/00pDEQ7eFgp/dRZ5o3
bVeeAKbWnhHM6NM6WsVJkOzJGWsOtmjePqiDla/aivS/hHL6wmpAnTf2dF+1LfnmDORH1Z/IBbs8
L1Bveo4NrAJJq7/uBtm/ICtFZh1Mw9kKq/YT6Rz7mgw0dK5KubXTjLrF/Db0CfkCYK1/k9pJ8lCF
+fbyel6jRnOb9EmPBZISe+qfhFUXXO9wYx09QysLIZG0I4KirPmp4dPtSoJCO6Wq2T0NoXUQ5MSc
uBV6GWfJfR6IjPkXEaow8/T7y2uJl1rqdD/n1t7HPg2QtpPx6vKjy5sqctB8Z+xPl2dDn4t9ONDi
uTy9/BYRLefeqGfV7qLWp3LrAHYmE9OV+7TIoEg1Vu0puIXu4gov2OSKHbXsbINd2t5DQEAgoHaB
10FDOvegj+q+mtHvXbSr6Ld8cptbJYoe0Aq8UvimfZEFVL/C8rvudMNZmAWphGnnHtBNx7dVOF8k
g917Gqr/W00j7RdEjsXyEd9TiQkR+uepCGKiPWaWM0Vl9aw27YvuSLkpo/RcwdU91CSm3BL51d4K
QxGwTv14RSSaTq4GWCwlDzuUsCY2icIunoxpKHZpR2FqKovyCcsUprIwaFBL8NRpcT9oqhl6lRTl
UwnMAFuf7m/hkC3AtXUGgIOpOgDu2GtCxGe1jX/gxXrUy1BbuwrYXt09Ezam1Ihqh9a10YQTezVS
sd1cdJpGrKUrTU0xngUNI9UEa8XsqmLf1VP3SA9YWzLMzi0VB1po0hxTtMzYdsg8SUPQb5nMgrtG
V+q1Xg7T6vKab+AnoudJyuAsk5NBba/S2fLJZEjs/ZaWy4Cy5jX0Oio5B1nJJ4TC3xqU0sbo957p
a/IwZnaHXiIK6gNAAv5ZzP+8PL88vHnaOTSHauXr1BskxcQT4RCk9N2AePrZOE2yDqPSOGTJ98Hs
y7vO8G1G5SRbXe4Fea9t3ME1n5IgPndgL57GrHJAkBd07epm7o6OhxCpAB1NWXw2qumrwcH7VvXV
FjguEwbzBTGOQ2CngKPSO3dk1CaP0qkeulE1brLajh/JHyQMXkY+5CV+WOswV+ypaXeXp61Fpyhu
uNXm808nLRX4KGLiAuen0TiAAdW4vaBpTx5Vim4HYXca3WX+Mrdi6xSl8ZfLD02jsG+HKPnr78Zq
nj+04nD5q4OWRsfOGJ64CUSH3E1p3OeQK2fWbhDgOuqiU+ZMHn+i9dzR/OGnvuGNsGuPHRLTYx7p
waGN6Io11PFjdzN2GXOXrMEeCxvloLnLsRq6Vd338tyZ6T8fMg75Cg9MtL78IOJqRuESF19m31hf
OnvZ+/ZSj/HmjY1dn2OutHMBQHhjEUq0vLxGDEC1UXA4Qt8mR913dHsX1LW4xWwmPAfENNUqXdxe
XjPwMtwU8L27yFbgvvU0E9GL76zK+ZF1pQ8lLfgaY2Na1zq5up1DpEsMNf0U2Vm0jVMiRkEm23uY
LvYesbWzcfqm31gJ46rlPNFvtH7m9j5kTrZglEFOX0p5rJt+RSPFWTYxsxskrfba141wkVVoeVIo
ubd1kyi3TpEnR+koN6NO8wlYyHhMMr1cMXV8pgBs7i8PSpwFuzGdgK9j4h5InabAQ6EbouTokuCH
E1gZUnIAKlDhFp2mk9GCbMpo86yMRPO3IwyHfT8/GG6xQK+05LZ6bKPcugV1ZT+OmUWHxRjvtIxJ
2qjwWZr2Vq0z95naQnDQsj4kdLmLPrN8wxDpIqEzplFbWW0R36Kvim4LgS9NNbEWWWb9MPa0I1WN
5n43Z1mU0Fs9Fg8tGTwxxgiB+ltqEREVcd0tpFHGp17LcaQnOmIxU/+mMu1cCCCGMWriA61vIg6D
aK/mgXVyFGlyE3LjJVAz/A+Q+he2kqc7gVBlH4kcYCjKEszsTG27ajvfoBQpcENDmVwbBiwtJiL9
miVSu8g6Tayd0eXexkdbVBVzDwov69CKywXx586BRvWa1oS6q5qEhUBnb/Ag56diLJkX08y47O+k
pcNvjS+uOUafUIKUK0XEfAZEHZ/qNq1uDcoxlx8ql3f0GWqcrs68yztyzXDOWeOuL89aRZQrvNnh
Nq66h6A07LOjKgiYbGRZekwptvF7FFVOLW9tfUxPKCn05ViUzZepTE/w49pHGDnVbmjscKPOr4u9
OdX5FzilzLRSHEOsLoxHJt4HpZ9cVHz51oJwjB8iUc9+UPh7mwFujZdcew5qzsmmtr65CZuel1mf
HEW3PdXB8JRog3vvonlYXN4y/6E26t0XSQLPWrrA94pR4OBLOnlSnMTG4qDXL2Oa35A7Ffywg/Gs
yD56CexeWYWmHoMNVlAOUeun2TB1T9LRny9vxfC7bXo3eCVkhZBR2x9uWgY9ZpLslUolgafFlb2I
etzaND2XYeAoZKs7ZK/EEYuOvLCrWyvtq9vB0cJDkej3o2tWoOznH2Sa/Gk3xrC7vOPy3qDtt0bF
nCIwXlE06UelU60T3lv6WZd/tjGuf5I3Lw7Wg9q4zN8Jh8HxPOJxiQmugy/Oi2FhEYZ6+Sf7vzlS
u5pfNpnFrQhBVqCnD8wE/HIVj528wVz1XXLKfAVCdY8US/vONHfnpEYKvxAbQBlGBiNUvk4qtQM5
239pwxq/aNfpa9lZ6VPXZIdBHXBi2Pk/H6b56eU1OvZez217z5wFbVDQkon8r/f99Wua+UgKQrjt
0Utg1iExsk26AB1qg0X78hBYUXD0TR4QQJpbLM87qp7REefhCzXfmMRxPTrSPXT8u8sP+t4RK9YA
yuLyNDfLxxynjwfHhyQtaSUbuMw23rkRHULgFNsIp0voletC6/SzZT/2BukdSS2U2zKqmGRg0YpN
hZvxr9ch+GJ8Zifhnm08Ocb7KOlqVBphdud8EnU9bQxTNWikQNmeZtm/js3zqwwHYq0keQumhdXQ
6c197GrVHYN8t7i8w05LrrPIeczG3vDicLjNUWUCHijMx84S56yvm69xpwgoDkV/S6SeftAtzvXL
D8YNacbus5YWmyjE7ZR1ApmW3rpEwCMwE85F/SuKJ4ue7pIh2vnkqqxDuA+rd4asKgQa1sYtI/GQ
u2q28ZnFrgu7FQ9MeJO9wpFdXH6qR83W0OpXJKaf8gZxJHl9ptentsOYZ+cvitZiwqaycdNYUjuL
EvcUtZiIbGs0mOTW2MeoBPhECGm5GzuRnLo6kZumHYQXliPunljQ7Zahi9YCRUwYD/IpswIELy7t
UvLsWd6P5o1On/qn05AUZcOQpHJQLtSqqcm8deSOwPoEO1bc39pmGmx8u3BvUiVTNhhPG8ImDPzg
ioKQk7Fg4ZhYvjnz9onTd5iSpH4zMQFiXuk0D8rAVDfzg+RLOI2niNoa7Vl3g1QiYp0ay4e+jKbP
qV9nS3DC6DRVSUWgd89TXGYP5OClB98HdiTGTn3VEoGLuxMPoo8s9qlEuj2/3sZYzSAHg6dQ+5NC
OcepLf3WlknzgE6XolKV5nuS9ZoHZm/lpjf9GZ8gZqsKlFPDrlxwAlXrwSyYnp1SkAFeRt2Nqfnp
c4lDlvCuZ40YLNYQ8D5GxZ+83rZbL3dNz9cC+zXoFPSDnVrfQozWt2mlqlsy55VTTT3NH9pkiXyk
+Koq5QHtC43ZrjG8qWlsLzGy9ok8ORSsvGGITfjB1H7OZlpHJ2FlIR9Pzb8mUiyHMcyOtUaMEpRK
uYFm2OzSKKbYWU36stDazz6+0QU8FM2rSeU7VfPDNKCZWqB6tFCuH4myI9ScHLwB+3oPe6PPFk7U
lKfLL1xex9q/LgrywINOL4kFIb977+Y9xZ2knEKEiPZCMZzpSxqba4gfKD8G81No9PZz2rsCl7qT
3Lh1jhLBoVtPiRA+YcfCIlKEiSFa+F6WqMaSRr32VQ641qPse63jn4j7Q944+Q2x3ujRVOROpboK
8WytFdZq+C2D28uDj+xlZNZ07B0NtTNqqkCdiIkHzrtzpq9DGlIWHFOwoaq7A4PT3+q629+aQ9Bt
WOLAobMQ34ehA3PWhU1SV06wpmbjwIOX/cZps+6IqVosVW7Zq8tTKlr6kgBwEqEicnQmRcPZVfT6
skSDlyynsiZsIUiNbULy4P3lPZRqMQ6q5a0rv0bB51K3lPPlgTgfFuy6aaxYi+YLWYvi1a8mT8e/
9RhRm9y3tHeJXeN1srEZRK1qAwmI81ZYzlrCaDnZ9mDs0jSdtiQSGDfIIkLQiKb1kOtMXK00jr5a
WrebKJce2yow8fzl/p1vBt/mWctUPnIhm6/oOXPTeQWEyWwJ4cA2bZIbVDoucySKTTjo1CW3uzkY
JYpl5akxcIoysYmMQwB3IAdoFpoOCVPqNy9obZ7tJoExNmbepdnWD7+3nZMrB+eEUIQaYThj6LVh
2jt5rO4DW9b6eVTNDDE0IT9dhnCPjR71sX8EY2RQyeSlywOOLqrLGhzqKNVTkr0mouEgBL9ogzWC
9YlO/9tXGssf//1f7/WVbBpCb7qMqy/Nl//zAy5GM958yfjdA3CAL/KqqfTXL/1qKgmEYLDYDFZx
NmD0X02l2ZuFMcu18YI6givyV1dp5myBmHNpUBguHacZo/3PrpJp/QMpB20gQWKygx77f9ZVmntG
b1vvqoltjT6Y7QCpddCi/N4TtdxBxkiHiO7IHWNRkqWQ9M0jSqeFWSurYuiwzjAtmiRS80n9DOqB
VkxOfiCNtl/duNu/tviWZHUtqrh8DsrAYMcAYMNY/P1zUEqOhVbxORREbszzWBNiAhr0jVa6/0OF
w/Wmrr7yMLpp6qhsqq2e6ta+aUZj1uqt5+8W4nAYxEdd8Ouu+19bNIGssZqkiXelKohogmOqs6hR
2dAjcWYEfXFSU5b2Gmb9gLJk2HzAKrw0A68PLBY9loaA1IB3X2kqyAQgIg8u1co0QDONqr2UmU8q
gbHCjjptIzs89H3/TJ1/yOsdGneSgZLj+wf1uuE+f++3n+Hqe8sI9pIzfwYy0Vho1yyNs+3c/SdQ
7CxQnr+/uT+dQxqXElcSp5F1YcK+EVU0IWCYpDLY3ODfjw3cJV/c26B6IrP/QLLypyOKe8U25twF
WzeuvpmPxHwMCKtEBki5qRHLKqUXqaG/jZb4qNF3Cu/9L/e35q8JctRCA4Lmcj6qVxdI4bqtyNQK
nhrKNiLp4seqtEgBHDF+RaRSB5M4TqFP2lo4rt7f9N/UKirbFoCZGW2ISaBU+/vFOUyoFcpYj1a2
Ud1yo96Tu3GvpePJjnHQxaZHCNZtgBpazz/41rN99mp8mjdNF9ngoOqMn79vmtm2Xwkmgitp4nYo
vk+xeSR58454JNzthfrkho9Z0OHaKVu6GXMil8MSz7AxX+rOvT84617cqxTwIKd+HULnsTRe+5LM
gNAXZ1NJV2TcoM5tH0QRIoWpftS2A1/KRfucsACKFTJqghH/hb/3m2I7Y89Va7gr23r5n+xlywTf
iXbOsa5TPCaXKVwAFY2h2P4Oke+maAKvlySIAQ+FgCQx+KGBNMttkNWfPtj4vB9/Hy7YzxYsdW45
KrWKq0FRxDAWe+ojK72SxypxPuf4LJL6SBtlqbOKp1GYs6zJQBNY0+DVZf3BFfWn8xvO4wy6h+ou
rq3FvgVGA1lyjL9+wMomG4NFEDPl2iI/u6LzrJj0y/KmCRdVOX1whv9p47N5GGEQ+56r7PezLKfh
L6XFrk9ULP32fcPXUyVhaC39VxJ4FIAr4fTB6PjHjdK/xrNsOzNN/GqjRmfbimOw0XmEDPl/qGxV
/Ydd0aIZykXp3xeG8sF94VrgNl/KBpMKDrSN2PVaDirG0IGaNXApo9IddfkMam+lNOoH1+3fh2I2
w0bASLIR9uvv3w2CHes/uN74qJxFadU7rrzNDFDUId9/cOr+HbCtMYHRsGDb7ETbuFJatVMZpvTj
I3AOw7nudbj/453FSFVIRqtYfso7at9E/zoyP7+/7YuK6/qymUkeVFo4fTBH/v491UBCBAlceucR
gCawjr1wzwVNXdQh4TfLOo49MvI0DJ8Vs72PN23YeGYVPZR2eSPd5MeUsfQndw0TIJnjY3Scz4Ey
D/fUBFAil+lj4bSvyake3bVB4y3wESgLqwcbEn1WjZ2qhT9wQr+0JTRBXMl0aPe58+iG2bJotCcX
wolQtFujLm57JXlVg/quke4DEMZDJZtl7zdb8uK+9r3t4ejfao6Sg7LRv7N4/lnS5UA9e6SldhJJ
Q3Ff/T7i/h74JYseER7vk+AmYEzVMRX0cxmyRiXYxqbcxfkNToSNxHvosyzDWo0Z6hPMJKJYteqb
NAi1tOJPvUK61vuH5E9Xlam5FhE0kA8s52ogoybvg47hqmo1xq3RsD8VdfiNtEZkDQ6ZVzGcDCeT
H5wIf9M5ztcVqiymA3SxBGlCv58IGd37MZMtm+2AEsUTQefUUom69kMFJ416nJ3rMaaPCVdD7Mfo
IdtNCyNNUuBHUfAfDGhvP87V9SfUoQ4oDkYrVa3XXZtTNai9DsESYV9T5b/keH9SXdm9v+//dLN+
u9WrOYqu5L1AIIYRqk3WFllsuY7nQ9ZejaPepinx/ub+Pgn7fZ9fH+qgt4zaYXOpDNc0P1baFO00
FLRFT1lSkmAOVez9TX70Da+u9yGGXIvuhNskm5GGdq7oh3YgLVuIwEH+0X3po83Nw+ybGe1I7HII
FBXObQhJif5xx47sbUCK1S4IjQ9uwf/mJCYLa57vsVC52qEVkw1DIa1s1Tv9ekQ4xjIwmTIPPf1s
ityEbHIEtK/WZx0GQwFeoyZgxSGBvsbS/v6u/kMi0nx4mWIzvppMsq/2tamOuP6A8kFTI57bVdA3
aSuyWWmklR7E6LUUQH3EitYVPJuOAU9ZxhS53Wg9Hwk1/kx6yvuf6Y+Dy5uPdHU8RFz1o5i4ylNt
WiUJActYI0e33wGPWqkFtnWVPkqkfHBg/nga2CqzM9YceDiuNjtZA9qKjJt2ENiPWoEX0RrzxwLE
fiSjF3gO/8EkwXyzvfnzvDntWjuOMHdw2pWG8WROCQqG5BR0L+/vzPn4/e3e+WYrV/OfBL+9lhh8
qzSJWbLV+LGxZ2KB/U82Y4Dm4ZQmxetqM5lSM+tTKW0Kp/rqKzP+RdfPAajk97fzN8X3fAtg0Ykc
GJORxXLp973mOKy0m9kx2pOJree7lm6MYpsHTR9vS3MVEotJpREhJr3dUH4w9IJhmf/+7/sT05DK
AtFwVDIgjPnkfXPUDKH6mWLGypJoLsyJIO1qBalBVMXTOpAoAvVC+KADQnutqq4negr2SNctLOIa
9yqEu/tAljuakDFpm/DonKR8tKu63KUhnb7QYfljatYc+mqNnjWTzYOqXMmomuWH8OfySu4JJG9v
0jiwV2A7doPoUfvVOZpS2Wzp/kGUdBCRjWQTbgLb2hVgPr0hV5415qOHXqQ3AKvC0+TqhYdg5a7p
0wH5VI5QxwSdgxW8WrhKU+yckaSH0OZSCAUxXkMCPm4ou03jGNNSnUwXKYEPjcIZ/KXMs0PUdeM6
Nodml7OGdptwJCBHVddyhF9H5cDY6wYk5NRF0TFYP1l0TOc+DaHThQYUYZiLZMlLsn6iItsT5/FV
OkG69HHw0ntx5VLg6CA7CcvnpFTLEUTkURmCmyGuxb7r0IX1afqcSnZanPrjFq4B4aXriljPlar1
IG4T/wjg2j1YY2Cuhc7J0pZ2sewMHOLtgD91GjHPanjxlBm2pmkJzoUKi+CAsbovEdhiLNxW2vTd
VtwaH3eE/tiebkNo70vbnB5KP7vXS/MJR8pEGHJ7DPIcl7btQDwBJtNlr7kJSRSVz41e+V5haHDZ
sD8WNp17LHen1Em+EkBOgHGBRjoyv7l+SY5QAXUX8tJzjxXQgdcaqlSk82S4oU3PbaODFj1U8iHW
tekCSeB8kO1CaEGxaoUPFjqPvg+DrRGx1n/RlL6iSNXg2hbKuARq/JqPZL4i5MGDVyfrIAYO0iWs
KqxCf5SBvpe2/VpNrC5AbrMTdIFrH0hrs2xd/xwqsH667KufWgulqJ50WEf4NImsDuMvJRfzArnn
p6a8j1VEKUkHuCFXzln+rRXqklSg49gSPT7GZ6NTyEzVdwMSZCuk0SeUbZ5g7CxmZTFtXQiwZmvg
q4nvKgnWOYv8mx7+DeFtdAQQpPlmg/k4kw9Y+U2mhVWyqoiNWkiQvTNEXtuXnKKOoT+hG3iqOjJc
U0AbyjiulcD6Od+zlzYROAsjvvNrdClN5ATwcB9EUz+VAmOYJTwti17Bwvxs8i/MsTc1mv/5U+fc
roR1DlJPDclEY3qKlGoDWTNXjc08r/j/rJ1XcuRYtmVHhGfQwqy/4A7XTjq1+IExGOSFxoUWA+sJ
9MR6gVWvOpJRltHV1h/pGRlJuoBfXHHO3mvj3F9rbJrVJKrA3trvyGBNKCvpcWz2fTzQGM5Xrchv
zDi5gxJOxeYRaPA+mrUf8UzerQbu01OcDXygmza+OLXADN1fGcW0qRdDeNt0h07PLrEcdqmdHvO6
2SEY8WW7Uk10f+6zqhLCySrvFvTUINdUashxHBCpq+/HcriWfXPXz+XVkJbHTDEeB/JxZcyVXIiM
qjUFGZfDVewr7pjXIixP0aLa0uZoNavzq41Ydtp2OXmUvWFeuZSP1sOApyDH1N05B89V/DjUWcWH
MVtrNZhVBylgZ5dgPzi+eZOyM7x626Rx0LVkcVvOLUQVuc0HBem+/uGpSHNCdyA2wPuwpvkBCfsP
KJikKMU/w8q84Z+LqEvO9RJacuUGY9k1QawCdojTbqWN8XSTRsl2ribEa3mrXuUyJSMr9K6VqLhE
KaRzDi6bLEXjhZY63oQQHNO6Ar84JOJWDYsP6MgeeZtgtVMTcA8lrieQcsB2CLClkkJJZ476chPF
g76GgL+mwhkd0sQYjy3DfxrC5D4SIJXvaI/uvTlXAuFq8QbKwH4JkXcK1XiY3PIKWHdzHHNIAj2i
8xKRbwGEgU6ier0kNwjHyk/UeKq1cterOrqwbWen4m6arjP6Giu0Vf25co300EDfWvKiq6YNjwnK
jBW1qexQhwqNUjyjPs6QZJ3KvtsjMNzHqKCO0SyyA0HtJ5sIvZ3pZYTBxdpdpXDYjeTQ0tcncZgk
C1a2SNdRuOWxL+m1qxkpbZQZHzqIpHB07uihT5tuTJKlm+gdc2k/aGb34tjAOkSMIq7ynhrXprct
G3wAwg0cFU51ak9IHYeVnmi33pDbhzFM22CMoBkZaHBXdjJcqYsEsbZDA5k10umJz7ElFTHbZAY4
uMoTJ90bmmMX9XpA54dc+bzGeJ8VL7XQOzzVSBP6Ut83JdSpkEffa53FgoFBOGrrnVHk4jwYwMKL
YRk9ZDsb4XxtaVazzesxMFAllN60CxUyLOspT6+KOK9fFHdjpMUefpN3Rv1AFkE1i5UjsB/rUEgK
pG+vBGfKdJm157A/5HOIzhU09aBY0P3Md7oNH5jAxVUSXyKHu0xcEN2WPp4F1zetwdoxL/Rr8yUf
PQNMdhoGjhV5G7NqwDNprbLGrXJuapCVZNZqa90w/cKJt05DqyJx+2PvsG9Kb736hnFYSjyYjTWk
+x/aEjJGX+6t0qxojQiThAsgECzu9jqeTDOodfOh6Du+m+Q0zPBhCTv5mcTljduH2S7KEajKovkR
4n5YxTGG7qbgTKMM1hnW9LFIMwSO1vyTgKU5GAaCJDtVjXYiMd/MMH8p0uY592wJSgYyb5ff1QOx
jnFOoJXWzkSt63x+oPVZLyChWBJp89AAvKvW/RhhlnLeuN5H3QlPTgVaqC1kHpCPsNcn+ZYrRMqm
xps6iktlr8rMU9euAKIkbC1aeZm8nWbnuSuz54oTr98N9R49hSCWomGAhEE+Qz72QN0MtOkUfe84
FMSNkKobv7a8LOJ7ajvuiqozW5iBloFdccNWXaJu2lqnx53Wj1pdGA/AtOZVXdn5dmDl2kHsek2K
/BaIU7WLCvUdmkTyYA98ta1e1Qik2wp5nqes+y52DwalNzoRvbLrzUE+VzMAMXuUr/3ReVYkPNoY
RzMgNdI2bRniDhkMun0GQuCexOIpPDdmXx0YsvJRq7D7Ns+G3kBLaIkDyWftJRZ6fp5t68bwEigP
aIZXEcEgRfeQGvMOhXVxYGLODvhJATbfIw9pSCIjJFzaenw7kH9x2znWXq0ri1hQsLxtmRCla8VG
AA3pTCai8VCmw7oJC0Lvpu4waFaKVUum6xHT21FaDPTUW6uCdruR3eJTw9hipLiPci3ZJTS8Vp1C
PEeO6+ScIcQIIVJff7mSQntnx0uDUyCk9CY93oPj27nd9NF2U3uFf+5CS6y/FFp+EG58heTtYAEj
jJUbIBKqNc+HupurfWrSjrA1BdeRIs9WBcIX0XK7tU0E4s7MWks17zaMxmdVKMmV6iraUdFs4mLq
TO4KY2T1MUSgGtk7lHNyIr3+MUw91a+EAeNPrFMcCKB6mHbYs27txG7ZL4PRoyCurGtbK/emPenP
UxSuBPcJQhHIHnJq2Q7bNeEwIxzlmFiAsHDGxyzp5BnM4VOLvvaUghY/YbZFxCrzbkOriueH6jPa
5s5MO/1J08JsO2X4czMv8lZ01kjn7cWMyYyHITFLcD4oT4q8R/YwpHIbj/mDykq+K61JPwgNjglm
HTu7F7OyBAPDgOlMc1PNRMJboM6iAQeE6jUa2Br3peVmuLb10r2eKrkVIDDOHB7s7TTAnNCLlpuu
KLE7sJOc0Nq6w7B3ExMKW0LY3JQZP8cKou+Xoq831QKaO543UU6nEN2dTpXTrTwOJnkB8AwMEG0p
/l1oO0hNTHtL/Ic0F0AfgSCcLOKVu4SE9EtcSLoEh1RpiaZD2D+6JVREQe+6ibBLshPOjjkudfMr
g4RmCj1OcklIHhBAx4gqGXRCS2BotOvoK8hkiTQJC8JNentUD0lmHbAtGTAUse2NnuQICFsNFfaV
5yYfVaM353oJThkwoa4rY7gzyFSRS7hKtcSsiCVwZViiVzRznKh9PxpLKEsRjtdmUxE60mvdkxLP
Qa4oN/Tb64MxJXemLrNTZCjIDBTCbcol+oWluTqHLnEw4xIMAyhSA57FgqmpPbExmfJhj4myIZfp
oa4MayuWkJmZtJlpiZ2J3aTaQI+ZfH0Jpan0wQ1CvlYyvRydtBs85TUpNgMhUqvcTs45O9eRnBvI
zVYQxy0kyalaqUsYjkoqTh8Tj1MQMW14sTxYy4PBVOl08uhEy16EdB17idkJ82c4nkmQUQ13miXS
cInk0ZdwnjwhpidLfzhLbA9Wl4OT8lktGiIb3JfGFpgiQT/xEvlDmQVbfEzhPtQBtYt8+sT+Dz7H
jjzfxdCDI3RgV1UrO8soT5MV0YIE2cD8Dyi+nEukgxHfsNr9NHtd2SmYVTZR4qziutaIbQnrm3LE
H4j+38cwF8H0Q2jMwWcM2qmacBOkxA4ZD3Mye3exyl2bTX20pz83Ppuu3IyN091CwH+zWbDtlivq
kfKluE19skLzDpU2f5hqoirm5Gaee+J74HU+Nx0Z5XBjz9UU7ZSoGnYWR1ckyRDpOiTcaY4xJwd1
PSWpfQwdlqteZTza4aMzqdrl64EcGjZNudHsCl63hDx20w8pIoIBTmWicMnnrtXPI+Dctque88lw
d/x0GQwYh/ykLcZdY2b+3N4iTAv3oI0mcE12dx/rutjhKUSWzoUfx3A+eEtmSSzaOyPeD0sGhqGl
TjDqDAQJRKtisSB5NSK4tZDmZYDtWKqD46Ooh1RGCMzx66HHEQhoVAEpoF9RDjTI3G3WZnWn4MoG
PpuOh9IUGz2xrYV5nhNKB2tKsTuyD1z4WWqsPgjhmb421+rJc6DmGYg6cXElwezoiGgV68oU+nNu
G6+O06Qnu6kA2cdmdLKaFO4VDIPMWrZebDJIFYtgxSWwt7S0ImZ3MJ5Btl6opkzsMEb1PpHhvOao
QRjDWAS4GPJVFLeXPmHOFvpLpcDHQq1YGEiKZdsCGHJXQ3sAS88BgYrSaMblLu1texNP9nCf0+Or
khjHQGdZQa1En5JNbZsUISReVa4IPHFoojfFJZ/tZ6sR244Gia5qQIQGcgkUEzGDkhQ7rBLeQTOe
5OQqd0nPGWxWonKzHDa6ENQ8C8SjnPK1MlYby2mtICecIsAgPa3FUFBw6Cr9CjfSR9PUiT8kEjVz
27ZrS+u7oFkC7wyRPCrdPB7DSHsdTI5HhjmlxwnDZYfG9hplCb20ojmZdsklXx5gEDKqYocgFHw4
66bv5Erp3eKckXqZWep1S64g++Q03qgVL5FPWoqqmdk4I7vohul6uBoUxIZZcpUsjHsbKHDOLnHL
XRyPvslpgqZ7uCXvCam+4gCgbMg2z1Nl3P59mdL46of+WidEaWYCcAPfbToaFcNvrSo5l5KKFMai
ZoqHbR6qMAslmhXEqrtkmsfbphsZ/5Vh+EU1GAEoFA6WZg6ettDZvMnoTF3+EN8SoZE9OMnSCBhK
nsglISwB1xz2RYcRg3JVXj8aoL5uJ91+7evC42ueTAoN2hsmcP6gWsA/56q9H5joWs8Nd9hhySGB
AyYL5prJwqUeydEnAAWDgXco+i2OVxFMQ+rsTOw7c9aMQEzK8tBhyXfltJ3KkJpAMx3ybDQJbKmm
FWzVl7ksWW4UcSxrTWyyvktZCx+N0qnJmsJI5zBvoZR3LtKskyOhIfMB4nLsp3F1UrCqX9VT/T4b
+p1MNFZnZ/5JtSz2Y03oWyOilOpWl25emhOxfpINXsHU3ZCSAJ+PF9yRfo1Q11RYXNr6RzIihTaN
1gxosvYr6ardbf8chQbhQEazLpXM24jMODcKqHSlDsuNohOMQ4t2JexUHiqdY0DcEuxDGbpdS5yc
K5bgW4UOnN+DbqXmoT7MA2EDUb1Ka8F6pXqbTq03LJTbsXNcAhPcca+4SryNqpiUE3JwMt0CoueR
g6B4UGajrrhJwexskkk9zC4ZmlNSkqE5imRrGtY1aUppUNfRJob4tGYBt1bWPB68ej8zStbYWeot
JIlNiVB+U1TMPYVCckWUdyW+vQrYi5lPgQSUdgSLyZecLptQXe71EXm4BytCS7MfMx2BiKOq3wBN
893SINyyLdsD4X53kMI/vCa8aSpLP1mi4nidRO4a3vJSsXKPYJujW7cz18JrsC5zqob0ptzDd0u3
zTwMQZfUfH29M63aPHoz23oP9rNEy94/TVVH1zhuiazMlQnPzVhskNmbWzWuf1Kk4L3UkxaAB85Z
cMgDLhYDalkjo6zlI2dP/WCzyULAX25HcpCFbRzRVvZEYYTsmeyB7bNF+XemmhCSQr6vJdkOI1Pt
3I82uschXNNVPlRhI84GNm3LI0fYyFow0gYFFXwEB7Xpr2vYBrsZyBidL7ZQhtGvQnXccvFJKxvC
o9dK6+hlae0PQlm03X5U9e0ucyVMvqKi0DVBcS6AeB4ERXYfpbvLmYayMzvEGIBpFIzDEs5DSQkT
8XzDk5r7lFAsfHruqU7sCU9B+9l3TXGyiMKhjDRuXFlp20xrrto2L3dqBgMuxdeGKtk3QGVeUEPk
jVADDVwAzgGyviKX4ZO78apX+3H/Bcdv3bk/FEC8jMI0T0sHv3fByQlFb3eRK4l8W25aHZFYMLYY
L7ABPyhc96TpCI4tCUIrvS33POdwrTNAxoXowV1OnKkZH9y4h7PfNuXZhSblDNU1dYL5XujaEwVa
bHwxJ6uayleEhoUJm0lJNtH9TA8Q9K+jbssEptnQWOMaboK+9SoaG2kRU++o6n3vxvqus512PZCw
CGbTenSVc4rEb613k7tqULOT3zhbQVhD3CL5EI/WVGawUJLs1oi09qjXuPIJ1iRltVb8rC2RdoTK
qzpG6NPUhjpkrVAvbhhnprcpUNAe5/gsPCu88vRt1obRuVYbF1dF86bE2p6gJw+2K4GKLjgtcB/A
qz2STYYurFeh8ejw7W8U5VY28T9lfP9/kUTbj3LRVDf/Y3na91JOdSyi9iuu4v/81/luc//9B/7y
86QM//NtLVrtv/xH8KXbvuk+6un2AwvjP55bfJTLT/7f/s9/qr/v/6AcN5F0LSkR/9JA/6Ycv/tf
//PnR52/Fb9Rif77d/8lIEeUp0L9WcBD6q+JIEQ4E+oBwADwkKEvkcv/Cmr2/suicmYTReFqLqcz
Wvn/LSB3/4tuOn1Qusko/Zbn+08iQX5riZvEfmuWxUnQI5XC+tb1zJHDcASvcvaSypHMnr20F+ho
LPZzm0O1pHbhCe0uG+EgpAQU+gZNt/FHRy/bWjlOdhQk4Wnm8FDqieIXCVqCX67q5R8bm1+V5b/R
5TBeupqh2ZYKpYkmyDctDNN/nmZ4Rddumd6wKpPhORMrlRQvlkemWhJedCf6HCSpQVS9h9I5l09z
NlA2zXX9D83o3zr5vBdTtS2KbVwtOsZ/7dFa01TpDm7HNWLhLR3bjdC6z6pMzrIFshniR/nDh1+e
8NfN3kKY5COjhkJpSAbMN3Ec0omi1vqJXls0BshJsKiS+CHmFixqdN1Ni797CSdsUMSOTfPSDJ/k
Bv+hNf77GAG45nooWy2GMdKSv35qLZOJO5Y4jKHrsYEnl4/E5WrCFKjVVLkjH1rtnSH+Y2EgDolf
Xvb7Z1dJGibVuZDrRofkG6kwely85B7ZpIsIHS2ry9mGgqjafaYtTay/v/aLs+Pbted2RU6K+l6H
Hvb91ijGDPF4BDKiCKs4oKG50urytaztwZfjEhcXW5/tMD5P030dMc/b5Xg0DCdI8T92ubsriILV
nO6tzJR3djOpn6jppxKygrPFOCtFeVU59c7bJiuHetQf3v2/+8446uNWQDmBH+PbKSFrCTWwhg66
tWkcxWweLTlSQVO6e2Pproj4eipbwNtK9g+bEXM6M+2/u18Xldhfhywv+8srf7tHogoCWxr1koUp
Xo2Z8ZyEZF5a4q0kyNFPTe1HNQ0/m8R9qKAqucZjOVan0mv/IM/9TU7B6OGju6que84yuf110AJJ
bazQGTi0cXZd6jpUFMejZkzburMf/36o/DZSUNtgC9EROUGgs9VvwivXklpDTAD1gNi7qhKKT7Vx
K+38EA3Degj1Pzhg/o1UBOSsigl9+YBMRt9ez866vKq8tFrbmdgn1CE8Daednhx0vtLOVgmGs285
I52JuL5NC9JadYzSzrsqOcWEXvlpjda7Lm/Yrb5TIn8ngABep/kymJBQu/atItmYjqb+runTH2bQ
f2NscTi68pVYOKT034iSqQWduKW0t27r7mxE2bWU4q4J3Wc9a976SCIQkSu3i1u/aukuqhmJ7bZB
+vxMQ/Dvv7bf7hG+NqiABEoTrGVr310gRUlyz1JfXdu9fJtLFpLKftTGDMolmXKaeasm4piV5uHv
X/bf+DHQ6nNPmli3UDR9F+uHY6mB4cvrBcbziGvxMZ/G1rdq91FpfKHWh8Z9AbqDOTl7+8NL/665
dDAIUJcxdMYNj3+9KzzSFTnVpFT91P42kg2JNBacn7w8gOJT/XLxpITACnJJzyRLGhy85F83RIvq
lDr9nDc7u/DZMyDtWY71vY2TP9xMX/P6XyYQbCKMEBOOK/4jxvdf32OP4otDuE6kp+deokbUPuqi
gzFYa7umWpFNzTUm5q2eOIue+qHvHda+WLkaZXxX9825ccQLIdkHT1/yXKAv6N47mqc/XErjt9HD
tlxnLlO565HB6cs8+Itey62slvqbJ9dWmH9YYlojZ+ammW50XGKWHGJaTTrspgeyRB+l6M5UNygx
2g+AdC650d0KVb0r6oojD+vFMP4o3ILygllxB+R7mrZkMNodz2LWP6YOFYrQ6gDVNFSw6awY2XVC
cIavZeCnom2SlA/pcpQvr02j3uE1OubxH2HUv81z3z7yt3kHVEDepg4feRm4pQJW3YtueuJauzje
Z6Wx/fvR+ttgXV7OYPeHNgb+5vc1LI3qaZ5y6m4GCcVxbGxMM7quFPdKdu21hw18zMb/eNPx7TW/
Db7CzOoKFyHiOB1STVq/lo+5Zmys6NrO5XXvpk9i5hrX0f7vP+vv29xvL/xtOOVRG5d2AaAD/3Sg
mjdGJl9Vha4c6rHXWJTgPpJFE3Vp6/ZGoxOQZMbDqBh3VWX9v10ElGTsPNn8fPfTeGMf1TMSJ5qs
8AMIXXrqZqbg0RLkyllip/Tm59KXrqPmUGJ7/vtLYSzD6C8TwHIpOIwYnmpyvvkylf1yZ5U5rho9
XegkHbWMXMUh1w4orQaCbErvJ4mpP/IpQ65AgxPwTuQiR6PfgKvvSTVJmQhl5nf6I/0zdGKIlKah
e5FK/NOYk73bK+PXZygVma/Y6ju+PKoSc1wZ1m+eiNE1DOOJ/O99ROHb7wfv1OkWjtk8XP/956RW
+9smhU9quHiIXQ3Djfalof7lk+IRBgPZaMXaJkt0ZS6p8rH5PEeFfcrE9FwPLYJOQ57YfsR7ryPq
1CCe2hWskm0DhHFunp1GUdGVNGMw6Trb84l6VtrSA+6Mcji4uftIrkQVuLE4EsgnrpQs90c3js6Z
IKODuJWJEA0ywLJCsdaeWb+P7BwpQlJU6j1tDCCK+1OT7qK2HU7Y8TsUlnNVENNMNUZ2pbYx5m7e
6iyjMqc5XxA+kcwMik7v0IfpAm4c3sNdHVqvNUWf05D25Nek8a4sC/Xeai044Xpdr3nFG2Qdyqak
Z0Q/iQgIq//QuBkPYUS4TFhcjE7quxrJOfXRkpLllJt0aCnHpR0p3KlJ42SE1LDB4+hhdkziNXir
j2Gp/nd9j5RD4qPtbUGboayMfR7WGhKP4QrRaXyW+njsWnRiXxRLUmcCdDfeqjbcDeWadcJm6QQL
QgREQleBZwCBjTvSTpJ5m2aR2DVSXGADuiuZj6jIbTVQcA+tEmM4zFqU7uyCodiOR7t/LExBLf0n
sE1jbymgZD2qs6DWUGnTjaMBqNwOHoVbx86CqiekwiVUDIiJRZaHESNkjMK9PSd3BKigWZIjFdZo
jarW7hw0Eb15MkMwaEPRPRotygD8rcBEYtKPSbmgO2GtXeK4SKi7C+d0qRPCJOK6VZuyn7a8C/eQ
PlmeEDvEYO/DnD02NRovrRQPsa4epg0dauek4+xjmEQiaARNgbxMj8b0aoVxBJu7Ws2tSFY66D2/
hBSUx/rCGmy7renci8TBm1hmPy2XJdwq4gVlXp0pC47rmYhsxSFQKoPhu1aoaw70ipa/8OyW00qF
QCbVnIBJmECNpG4DWgVkj+Q0Q8syAUYyYk0qFPrv9BVYosAYgclpVPQpsWJsKze8LYC60kHgFEkn
ciUrwiObMH4T9nRVd5ayVUPnUhf2T0dDgTDO1lWb9xtZkcdSoqLs7ObopcQrIy86ic57ypr0VWAI
85V8vGocvIYhPBlkNGa3aiV0SnDtujpAxddmxGKes7bT7taoyk1tFagos3wTF/BR8uhnpzLfZyZp
WEKlumtx7p+9hFwvR247GRZBK810Y0fWRvUoxTgGCQIIalP2QcBVip5DaKIvCVrVBVhpuZkssKhz
qBhLgAyAH0O51HnU+/Rbdd8UAANrE0jsaJNO5IwWveYwCZK8CXJ+e0spNdBRuK21nDbeEtCU1oBD
GrJDz6Qo0JfRyWbv5qUZG2/RPwKI86DdgiN9lH34ZGBuUB3tTBMwEITbk8BV3VSjMDdetaSrQZvx
beci1EhuupIuLzrIDU65Eo0Wklry/u6NI8JdIsbIUfE9b0HyclSU2s0infTQZCFwGH36VetQimdA
XFuQVIg76Y9ARZUbQW4XtkLajcloPnQaI41VtPbr/KZTSQp3+1KsIxIXC4OxnKZvY0MmX5Qx2nMa
9eg6CDdUR0aa+WY1BMMgIa/weybbOjRexyb8jKIikBq3pGsUQIN4KHYFwXLnfmnWE5g9HqdKvZah
cz/HEgI1+kI3oy6lTWp5amnPI4BwftqWQciaRoYNm/P7tOWWie0ckx/Vb4KfgK9AyqGR1waeA7DO
Q9oRNqCqmnHZ9cUHpoYLb4U+hVVpUKdcsTR0kGLRi7hMVFL8eYh65uV4RlTMXYPP0Vg1HB/pgKmb
bLJNf8wqFhtT+3RSVWNI/mirwJSPXa3PL6I170xWDU4nFXGvs+9OO2g1xn6a1Oemdgs/bPt5P4iK
IFaSZxmVBEh1TTOuMo2eQKO2mG1ce6MqBHiLAYTTvBrs6kIoowOT1g7sDn5jDr0QBouxsgALIZsu
r60RAV1Ryk0uhk8lyQ4wbftdh7YomWocY225aAk7rtE8rYGSkXPkGaC5Z/e6Ksxw1U/AjELsNytn
QgIioWBuLOYCy2h30m2qDSphivOJcmq6CUYGBx4WFEptMzzPQTUvSdlcC0feT4Wl+o1pshm1+tQv
m9Shj2Wg8WMfNMmEaFjUSS4pVeXWDvtFCoe2w23dLZk003pyRbk49yAUpXPAjvfZMdvncMyAc6oO
mTVh4atqeEAT8OQabPYH4EabeIjeo1itd1Cbzp5St3vOO6HuoDokV1AZkY612pvU2zfmznkBp8Ej
U5sfSmmf9eWSD6Z3nE00VRBJqdaSvLdKkKr7mdKP9AeNz3GO723WyR5uGtCi9GfdNoKMjghjPto4
MhXfgBaaiP4rK1AQefqDhao1NJ7JtarIt4TVJOFhzupnwmm17040U57AP10zYreYHDr6QSzLnOmn
lm+dHdu1JRFwlVEgwvnSmOKqyuZTmDNbRt7M9TQ74DwIJkbjFRPDew+kAs9IjgyMw1CfNO8pWXto
0pcWD7GUVrdm21wfXfRo1rLGszllPxjdxjoR1zhF51p/HYo3G3DWRuk0b20bEaLuqF3JHs5Wj55k
5G8jl6j6SH+OSvVtCccE5SQ3tjkufeYYTXK8aXQixhAx1GQ45jdkrRFviH5h2XXY5tasvHmT5xXh
H5OzolqOouRzqOWlmUjizbBExKr2mAzjZyZRNFZW9F714uLY1a2jhgobFJxNwkJyME0cbAurZ+l/
jDyn2COtdZBdrJMyRmcUPkk3fnJV6y1fRnPaT/fNNG1JLN6hb91IFS29mhFCSl9hm5MRwryoYpqI
uCFVuAqCGFULahH0R3qOZPtYdfOjFMsGuh5RH9bOygpDv6yTn8rUnjljgcBVUM2MeVBh4dOS5HM2
w13niv04tW9OCE+qGHNGmUKIJ5y8cVUoU7NzIuXDjF/R+95npsoKknuVLw351gnjLh21Fzsv37xa
XTYmWDKEAl+8G9SAWIOTUi15WEN71yoN/UnRqIfRdgHpU+avR4QtGf3TIBnpZ4t8foky95LM9VlG
CT3oJFxV0tpPkX0ZzfK+VT6SafE4IsZIANOyeAOI4Aq4mX21FAQzG44rAruwemgyZ2NikO44YK9m
zD+kouarfOFFa0MJINZST2arE5w3xDcWEdQkpm2mFuRbXtDJj8P6qUhyl14Fu59SOoD+hhHfGEpX
BQgdzdOSHXj8I29Y21XVMbdZrz3QBw7sjG2abacZBu3+Uo72SNgbxnLhup9eOZ9KQDOB3urQoVvn
ru9rdYfv64DQbj8s2AW3OM/z2Aa6hmO5E2i1GEbtUshTidS2CLDD7Ug1EvsKLWNguF8/YKApdJSj
VnRwsjgPRHSjkBCESAMn9BgacyxKObGi1k3AW/GTvZtPcSnEqZFdR515z88qK6kzn0cDCaeEeYWI
YAnpAKW9+DGYOD4c2T9ls/5odcVLYkHNUtX8KSvfkm7AO+1+zhUDAyanRPQsXoEuZzTSeR82edFm
7L2Zg1X4VaG7aIU9BLjuhttj4hrjTycCA/q2c5epBdN3bF/lfdWCz3W3cgqF/zV7UFlkivLOS/29
Y1vhs1VhlzoRkxaH7SG0t4Y9s0dFnuRQuI0iHBc9tpDYIom1JY/760t02mVXTL/BoGaupShyNS2+
6xWVb3VpRAlXf09T/T7eIj0kRBfHTCaL6zBPp8Cw22s8c1R0Ilon/QGoWUs+kVBWsNrKtey7RZAW
NOSf+Q1z6ZS+Nwu60m3Pmjtf1Wgh2lq5B9CIPZBJcWbhNlscbC1KjRWe+fsYzbNftqxaCsh8v9bA
sUU5virhOM9JZSTrDMWlUZDMlObCXZntuZjn0JfoJFazHmd+XyytjlzfOjp7qDDMCj/GaaS5+d1Q
2myUU+c1nbX7us9QFnXJYeiLPQTfH19/UQ0R02YVJBPMebfm6gmdvS+RXr6Vi09ZmfdV3G86p79N
E/V2rMRnIq1nNcpfBm9b9CjfRaNvVOn5bDi6q+UPY2gGhjZE118PEPZBkYYCfbsw7b2HJYzyHBeP
KWJrUjZbdbPJABcKUPZ6zg5C3gNRjS7L6Ywg4bt68XVUSI1xKDlZnx/DRPbY8ab+aDTUEKUOh146
Q34derABgTyyZTFJ0PVm82IvDxmNTtwvvbYpU/Q5HEI3M8W+mA3nIcawRSRgRsxFzVpP1t27qaQg
LfN2NZblsOaXbyLKRxCDhzDeRfhFzM5V+QZMbNo9O482dlZhPrEFMVAQ4zUKmmq4QaeGxAi3sJ9M
WNDqtEYPqXhB1jc/w1m8uWq0t0dsLdHiv6uSwLVGIgZgdzuKvMuVcEF/zeMqTe8q36iGl9DLraAY
1E+40w8aCtCucjZIDxUGTBk4U7mfUqS3jju26zallDIqJFr32QuuJQoMQ1ejIks/0mVQVXN8lQGL
T0/SGgK3S9xg6tNmKyP3JskwlRdmytAlZD6cWayZmn1krJ+VgpEryU51lL+LRpA3FwKdAG6CtVZ1
t3mevglWBr8QpbGW3Y2agKOOiVuRrLCkf3JeyWswqgwSXEHdqjA52FtOeEFdrdQiYp9B+k2/SGf1
ekNz6JIgWeWQWtc+eRvr/83dmexGjmxb9l9qzgSNjZEc1MTpfadeIWlCSBES+77n19eiMqsqJcUL
4QJvUpXIKyDjIuROd9Ls2Dl7rz0Q8kHs667QxschP6t+ckOEBDGWOYnhBRvmoqNmLgL2TAgfp4TV
YOlM3bOcjCfaLPgHnY508orY0KIo16MofxYGSZvsU+COiQoN+zTc9NLbIEztXYcwF1cVN7FZt4RT
qHiP0MCBHhj0/J78DvK8tDxd4MWv6malk62jiCBzA1AvC5Y8Vg11j7/nPi3Vx2FUd23VRBtRNHsn
ac6p6uXLXkcJjYcC9DYxpD5PsjLtOvhORMKodMZI+Imn8C6zicFO9eCQhHLlCYqEhLumkfYBH+QP
q5wOccnhRB9PGZgqF9FayNk1+VV71W1vCFTwtGFdefTJBFs0Cdj5vnu0mDKafU67Q7w5Qf+Wz6kR
4eQdkqR+nOlsVju8ZexVWsTdpOJgJij1pzXQ6C7mBWtozOdRRsZyqMxrx8YiXLBeox5+q/TxuRlr
2p2c+8ssfwz16C7VoqMWatdTbK7NKbvH34LMtRULDq6pS+DPC9JFchjI/pYmVr88PBc6NsFxxD6d
N9wS9CkwCKJzentf5fBF4FeYTgNRdS5jstTtyuglUfzbvCAonm4og9OVAduWFnzJApwdtdhWl0kp
OSdZGh5LEjJs3/J3ZJSl7pRiuSctBIlfoCYHkimxZ3c4YGv7jbjZbZO3E5lGOMxl/9J1ztFJjWAN
lXNvqBiBjSpm6wGIvkfxO9Lu0JW1nDp1YY1+D6SmRwHG0XwZN1t4D4GLenHX0EKcR26XUxL+ijL7
UoOvvsGCmSK/tftlnM75Prm46R0w5IGm58uYp3OdFjoTCiPbT36PZxiJO2VenbvY7cwflOl7kZUg
X0TT3pbjOKyiNrxKUoKT8zHyd43p3GYNhsQ69YOlo7CpJpzHR4aQqTOQ0cPVF3ViXI1aHKwLb7iF
hAorIEvfpGpXt2bAmufo6XWX9tVt2JgY7uMmOniJVeBK6KtVaubilL//6OWDHxT51vJpYEDs1fda
X9+wJkzuGAZYFVjM8qljGnNPHIh6YWPhuCp1D182XU/UcuOCgPv8JojzqyQ8FLGCtx0SeH2sVL6b
iCT6tRyCPQOJalv6QtnhzR0DkpO9CTPfTELvMqTBtpyfpHZt9J7utm99xPpqtEPGCqmrG+D91o/O
036a1qqjTbcNODwuJiu/9cwxRnAtljkflBuXA0q9aTjaODCPWflgzcD///vDIIYrWxAd68aetPat
Esgjbup/flTKjhSF1DDsLadgjw4cyd9IkI6y0/xdH+ItwxUSLzPmxJeUwYKBsAFXxeAkEVBe33fk
T+gyxOhT3RAQu40LusKAjSKqJvUi7YLsYKAlTMZeHFMN77QFRR2T+9B/0wP/3YgHaYsDPtHGG/1Z
Y1FAEuzy0swJwoheiDJ4bphmlLMECa/fVRKo970KdOjPjfevE0ba7nw4DEDnMaxQPzEllKSXhOAq
2bIhf1c3NUoUZWUVoAC77CJuW/oaRtu6cYO9WctvS7/OVr1ppG4Yew81XQFfUvDFus403bqtWhVZ
YjEtNL9uv/l8vo7Leaumo83/6sL4AvjkYcu62uJ5rabgDQCWHfAoNnKJrPSlt5IzcnnsHNNJjWZX
fuRcpGq270bP/fNH9nVm/f4+nHlaTSSi/gU8FgYoInPKLZ+hbMdxZo7CaRjE0SkLHlPHORMfcCa2
98W3mu80YF9HraYqoMoZhmpaJsOhj6PWzOyDMvO4S3TOgcBMr8csv4zj1VxZGnQzKOm7aPz150v+
OuycXxT0q8otMrM/P76o8LswJsiBvbVtf3R6chfYCFgd/8ow+jnB7u3PL/euY/s49YKCJjXuPCZu
qHaMj6/XdLHX1r3KRc4NJhlHuEzBMJhBe5ys9ZCXe5Rd8CGzyzpmEFBE8W2T29+MXH/3SfNI2Loj
xAzv+XTRKDAV4Yd8zZ7v/6hH79pzGm1V6umdiEJoBjplinJLW+Pxm6uff/Hnq+eaDb5d0yZ389Mj
mQZqM5D0kS/RBvQYXbE+5+KSHAJzIXsLyS4SOdfMr+2ugcH6+s2rz8PVz69uwMpAM4QgBPjQx89e
sUFkliGi9wLC7eyYo8Slrc0XskN5DUIcYfagDYtUDKdcKx+bbHxsfB+WYvXNbfAuG/jyVgw6gLOS
CKLuPDL810iwAXcmxISSUGjepeG17yujXlO2ZLa+5OyFCsOgODW1ZwfrZTH+xKrxPDTxI2EnjBXw
j5mSVBAIFkmFrRtAHeE7V1ZekpdG9AHd8Pqb9fTrIj7nU/8t+kImZ8+koH+95YxwbyA1PYf1WZgY
2Cq1tc+BspYPnkFggma4gRp883h+5fXA6AHcNwOQHWNWeX18VUvqBG5ZYA3sGpNlHd87w/Q4JVdK
wnVjgdaZA4wXQtS/Cke9jsVw+eeb5jfrA5IhptMgD8ALyE9XrWRVo2W0N5adRU6dfiMjsuvM05gh
qoEA+43c5Df6AC6XsTgLEYsDhNGPl1sGwh+dlst933vAB92GhrhtNJwn8E26Zm7I2bus8rdmGx1x
qDBYyFytqFD41O033/hvlolZlKFCn1CFCZHy45sxc7TfRguiCO7MPhmcw2CVz6ApFwhIL/24OTlY
ysvc/0b4Jn53p5mmgDNKfiZMqE9r5GAlojMrpEGWmjwmKYUytgOfpqK/LpLwSRYkKU3AP5veOpk5
s5xQykscvyd0msSelRwlhuJIYXAy+rmarf5j8SM3JWLqmV2IOOgLiZQTP4TbmDa0CCPDVSPlXDWE
BOjiysEBbIgOS15k/MSVRPRKfJ4VQrSx9lj3Xv58d75/FJ/WEd6J5UD6kjNz7NNKHsdSRnY1lDjn
Khxq9JveR19hqT+qovYpeU45UwxGr81LXTLakZ7FLI12TUgnzU8zZEhZfYqldWKqwdLXjdVCz7qb
XgdG0GfEVhl7I8mugM19IwD57bcMbstEWSXZfj99y55V0Y9SZ3kjMqPON0+ZVfwScrgYAPwYGu6V
JPlG4vy7l5SzFp8HmTL0843V6FquIzf8+yXHOruJIXEOgoD2UtzP6ibcMz/+/A29P7GfvyFJ4a2j
dkPl73xS/Pg8yH068ERLRVMw39u0gupoMSi4m2THqP6dm4zYfTfQKcWkJHZJ3ZxFLcAm+PiEIIpu
/XGGrnQE6LVIXyZEy2vRM3HjnNmF9XHmxqBpd6vOwnBvPVq1/mwXhC5OwAvSODvGuOmazN6a2viG
QO3WjuSBhInD4F8LhxaIQUADlj38Vcj7B1ksk94kwqEQpL1yzjMbo3FDUPOI3Egwtf2IOaq3bvvu
lokFb6jzXIAP1qKtSkxCChVznAU7x4t68r6STcJHsJQ1VKfeDq56SJAEkWXNEmHT0uxI5ZjHAJi/
FpVu3v358/9dwYWrAP+DtHlcv+ASWTIbGQ4sYlCTbgXL9ziymNVMZB3zVGbqvSGJqeTprDrcjYMH
ysi7/fN7eIcgfr4HqGh4CxrPKoaPjwvpxIruUPj8vZD2igSlQ5FT9wUjUwz8IKVIGpNM0qLhIivm
vV+3DqO/DZ1p8y5EE9DApg6mx/wl2fC+4hoHenQVQdHCrxeSHBKvHI1kKWpo2FkKksFadc24lhdN
88hQ7A480VU4MRlSJ7RRJAjfd07+94X+9zqIfhAmV7z+Cp8/O4Q+GIr+X7EQmQh85+CH/9pCdKig
T7y8Vv6n/Im//94/9iHzL1sHwoz3hbmKfDdf9K918z//h9D/QlCGdmyuWRE7aBQoWV7N0eWm9Rf1
EP+YmIp0ygWWu/9tH5J/8QdYaThMcaLUzP/EPfRl1aT+omTmnES1RWUy////KvygmVbhpDcSe3jq
VtUuHnEeG61VItijDxn3jBXq2Lj/14d0+ffT8W9HECRTfu+Hp8akLtZwQQkqwK/ODCMZTFbJ2naT
0u+PXiHzpZjU+6EMkGiwZN2O5loZ1fukKpqVTSYgNJw4WwwRLZ86CfI7OEdLuHe56pDE3JSPfkWs
kZ9W5S4q70i6rrDZl8bSy7u9UfhLsn5BXCWYyYms7OY45jRN8Clqkt7+VNM74HS+UAZjpGPtZHvE
OekFCpREAq3mlzkjJ6qkrH7aFRFUEfnzhyZtLLpS0kC2ZBOm6BPjtfTtNLooJ0QdNMmJ2kWoIOAR
HAwRkAlcljcyYdguRfuSpcrrkGM/rGbTfoZ7P4TNc2vTsFyPs7W/SNUVwXf+JtcYNzDvKXCmWmW/
0E1IGzMK3tcee2gBjg+zpqLpyaAXLQtEAZKWaW4GdxOkgXRYJHAHcs98KKoR+mKdF2DegBNQHnro
wRHYtJALHLspjm0XhMcRbc5SKbT42FbyyYR4oMzoAxUGQtrFq4mJ0AZxOX3wGZRgEGS6yLpOvSMj
ivgccAooFSmOZsSCPsMWCqgLNfaqxWBRy+YFoLNJ5LhOmwb8mvaDtBzp+mN632Z9DxJJvW+m/miG
nep2Fv0yxDSLLLgITIKd+F8bYRQygvQc2s2lU3ODGnH/1Hrhzwawdk8G0tKr2ztHlYcGoSKUo7uy
RG45eREcVa3Baa23tyiXDJsR5zCph9DTz2kFvBauHKwCgBLvP8aZL2Egflj4wzy4NC7rmUGRJhM4
CkfAb3bkrL8sLVy52XS2yp2S1s3NwNl+nLkWNBWxsHEKjWbmBRGEbKk55AZo9t6uM68bABnxTMoY
ZmZGNtMzshGORgtQYwSskQ26dsqyFuENyb/LduZvAHcurlKQHNL26q09UzrkDO14/6HMrdOZ5QF9
gOjJRh7aWaqBCm3f6vKO9E25F3ym+0gO/ZZ8tm0yc0KoGBY9q82DUk/momFrv0rgNvH3qmMSWzd4
t6ujB3rEanhhCxhJXqvP40wnMcGUsL4MAEAgl0Qzw0SdaSYBWBMLRR8njHHXz8STdzlVNFNQck7C
xcxF0WZCSjSzUkKgKUi9/LU5c1RE+6ueuSqAEpx1N7NWiEJFzDXzVyQgltD0d54Blq3mpRaphNZi
ztyWAIBLmjGb6UEar6WdQRCjNb72u8649kvQmOVo3rVgKvc5m+q6VcJ9kMtfhTruyGqR+4CEaGJx
z7BM+z2gJXisKoJHI6rXJbRQ9t0fgcaZpKSPtlE4qPtBP+w9nx+VKphwRz2gb4e5y4yB2o+leUv9
/gMExVkjiQXHc7y2yZPwFfPVnIpdO/kFti4muiz39Yob3aJqsEei2Z3G9SrfzedmHRKfdglxZNoi
PtHIKgPGpVXMSzzQ1CvVSa+yZFamFqHxROf4okjFGjpH4IbzONAbggOdip/VANDeTBOAetpmGsfr
YJDWOoqRLZcpXPTYBlCTMTHkpM4t75c/gQTd0yNh3BCYMFAhfCbrTi1Qumj6wUbRmITGShYynHWy
JxbBjSMqYpPr9Edl6Neeb5KjWTA7kXpZLgmPX9hafx/h4NfhXRxJdb0TleO5IpJ0xKSPx1sJ53EP
Fm7u6WmbOke/swfApEx/bJO0LVKcbmMCzHmneXhjGAofmn2lDBjWhwY+VEGHbS8UlHuhEz/k6DtW
Nc1Xd1J0sW9jICt8iUyvKMvgbhkSga5erxWvBZkjTQw7SGLDxBmJUEeOpNhk0uWBCNbG5NNmtqRr
zUV6ou4UEt/alqlPNpa/AiO4E+hvlvNwPMgDf9n6CLKrjpxGxYDRoCstpAhiEla6kWioc9JwPTrz
eNppN75v1HvmYRBIdNrELZkqts6YMSmMehVsibK2QrQUjEeWlHYrXw6vHuROOGc1QIg+Yvlo1aM6
xcoSqJ3vMseKCQ6Wly1jrLNt8nzlucESG5m7NvV/pcfEWQniIFn8CteJyAftrQC2QmAFy4BBuK4W
D0rW5YzutVse86uYiYpbk+myGWVx00r1ro6v59Z1gYqTkUS5sHLwDm2fTMgO4mXoWwxQ9SFaxUqI
Ni5on3wfpWucmcFa6P4T30YG7iTXYCZ59q7q2HdVxUhQ/FTPslC0DXKfR32QlQsY5ZZgg/4UEQAT
zvgYTcwZqkEyoLwm/4fBOjNeozyA5GjwlBZiE6lPfdBwUOG/nqY2YewfLiujKPdojcu9rzuMtSdm
4onfHLgrNJ6/0T71kKEWeau+OaFiHwB7/Gq7ol5oBBY0qnS7LjiKbgLx5sUu3HPLFaWOKC54GEP/
Otda9VAR8y6HIdvokf3kxb2/K5OAMbMsiQmOzezY4RKAjh8B81JKxHYeHoUAVlTvoxOHfTamT1qX
vgxgE/KsurJKbgEmnWGX8JXSEWCxb64c74p2NznAChIUzwNR57wUjXcjmlAFESTQbo/OwffaYWU0
Wo8wkh5kHU/LQZpr2O3FIkQ44BaDfkzJOlqBADYq8+ipgD76uHiyo2clKNJlDDyWhkGeL1ElQlCb
u7pk/ogkIewcIkLd+g7FDwc8P/lRRs1VQkDHokz8Hv3+Mc/Kbk+Bm2zIAiQ2tA/Di7Af3TpJBJOz
LDr4tsH+TCbxFZ1y0LWF5440ps60MdCCR0j1KuiLGAB+xHausIM4bpHF9+CIlLMIQ8aGlAWl1p5j
GXlnmyskx75Nd20+Kou5cUIPyuEQmhLi2cD96Hg6ua33unLhQPdYUBuPW9+IooVRXEawjbXWQ4lg
o56viGSXnppymEOoaTbd0glpX0fGCBSxJZsbCFOP0GLBcLvfeXZ2a9XqUrPqp0LrABpaCM+1SSz6
uL0ps4BUSuhTsw4cUOCiYgK8Go+lPcJHKpUVUoGEbZPpdIpEPhgAx1pMeFntW3dQtFPom+QfaoJn
yjB+ZLbyqBYZ4Y8/daP2r6IsrwF/oYrPu5SlrNEJm273KTH0Cy0eUVzK8bISHlNzP+6Wumod/M56
SnIUr4pEW0CrRiA17LdM3XGPZtCmsdbQM6rX9syHTkh2x543sl011cq2pe/G+EKXdH82nYqaILCp
AqoMO4acHg0Zm0vARPveTKFqtFGHgD91TTVdFVLQ05yIai+FRZS9+UAX/cgg5tmJrG5rqVd2Hdpr
lZbzKh+MFeoGV9X63WAbrw7JsdsQkPmq5LmtIypFwWJGwyV7VuzmQQkCb9kM9W3Ywfuz8gg728yc
RiXtr8KifRMhy3g/SW+hQ+VaqGX+6tuzwnxCDAtcj6DRCAmcnqyNuj9pHjr6OAIjlII+WTj53nf6
axUp9CZUrFMrDOouTxnXgRksYgAkjZVtCqwLa5NjSjjXxGOJ44k5SeQOOmtfK5XHcVzbTS8OkRh/
Kk26aoFuLbBF9KtG2/p20roK0SCTQpms129i8sxDGJ6Z85hXigZIRwm3UxfgolTrF1oS1mJgjLYc
zPg19BIEtHyNILGX5Mz1S6bV5QJhBrIi2HcneoMSlmx9lztgUumNPIWUJ2iJrfssT+rFwB2yqWV0
m6vTWzzH1yRa41yRVMcjjmyLKXWwEwXxz0Yv12XNuFUPpxqkz4DzdP5REb22sAZfh3Pyy2PYsu4t
4phNvd6YVgkLGWo8m+nYPBUW1NzQEw9ZHtk3YMIWnXCKZ5UqmsSW3l8Zon+1WmtyG4B4F56iomiM
6cJqxI2uo5SlMKzalYPfzh0oUtd6FxWLDLNUUeb3kS3vVZxfi9bLoS1xLF0WZIATTOTAj5z6mYge
bRtTB3bBCYYFWOhnTcRvmjHiWnEyJHVFClQ17Tv6MaVzwvrJZ+oUeyEinv0JExfcP4X80Ew5jbF1
Ljjn7or5j/715zynNNHRs9UDolwlBBnbq+aiqyzomYVTHXuZ1se8xC/lB+Buer/GKhrEzrZWw18l
AMlNO6gPyBCDSzN8yiRzUiUen+tW58gzl/J9Ik+5aPONVqPB7yNkZMaglztDZOLgFb8CE6IPN1+x
sYgKXrPZmZvY7wMOTIayz7XQXmWZv7e1/IZEnfjApPCWA6A4dHoZYlD1DqWC+AtgYnwIc/851ZTw
kAdGfZYB9g9OIPB3tdTZ4kMTR71HMYs456LAPbEMMP8IZF4HVqDkRKq72mNLrhyqEMLDRoQMCxXz
A7qW9FTV+bUyix+srhYbTvsvjGvaM68N0rxAl273d5yzjXVn1jOPPXoIywLLRNmMC8dSAbFC2A/B
lq9a46mOtOomrTZlJl7rssNo5ozqOhLaC+8rYc/2nOiAB+4xt4xqWffljzwP1HMitencaJV67jGa
45mj2zqNbbcfUvbf9/bHf28r7f8vGA+EnLm39F930s4I917ypnnNPrTSCF99/4t/t9I04y9NqOoM
znFskxE3v/KfVhpRruzmpiMlAxPbYpT3TydNOn/RY+O//2mfSfOvOQP0/7B3/qP22dcONOQf4By8
KEN/xCifBh1Gg6qycPpmFSLYyFio8acFq75xoD2FGeLm1t8JAsKRmthyNYO8QMkJg5X+Xx/Wbzpq
c6vwY0ON8YOwaLSBJNDmierHRl4UNyYiqKhaiU5bm5XPNpUvfJPtX1YZR/3wKdRAPlZBv7S1EWwm
XhdMEONCBMWm7Nqb2KcwTcLXpKonN8Um7JGgEsTVRregIKIgaIz7VnCq4/cqEwt4nYPm+OYqvkwl
uQpgLQyiNTTKX9LcHAtWbYcvlrWdTMjoyQLA7xntIWl8chQQoKLfG1HU+eEL4duuLwhV0XomtwUf
sXOWBGC0GVsB6b3od/uj1ns/qiDaeY71MIJZlKSJd2a37nQofZN3pyVQvWvaKu8//nwxX/ECXIxp
oHnhFjZ167PgplFETFRChlWrqGE4Mk7P00vduFD6TVQobyMhuAvTCnAz+HhRnGc4FzDuvWuc0PfZ
2P1w0uK5KeDaxWEOfbR4GLrxJ5bb1Vjr10xAOWDYL7aCEFBPENIwMXKCddCy4UQMUnufTmkx3Tdj
cQ407bE0lYdGwwM+Zo0rK3oqVX795yv+OuF+v2KLNjdgCsZi8036r25yoWZOTlwAT4Nv3SV2xrnM
1i9TtoIMXAK18kDnMnICjAUTDccUZHT/MMAgX+R6dFN3yjdvSJvv+g9t5vkNoceBt6WyXMzN/H+/
oQSLVtJFZbNC1XiyJ3FfMfps2rM+FY+GV1/Qw/0xf7LAhx4aMolSMNSjfdS08aIuvG0BljAshIsO
YqZjH0PVe+ly57t3+UU5w7vkuWWIpoJUYTb+8V2GTBg9iXVu1QrrEXcFQ7nB3BRR8hok1oZWGd3p
4U1tM9p/bXroeHdzNuYw9lg9i8ugN69te133xk6kdLGH7LkWyKT//OV+9fTP75IEWI3MSkEQLUvq
vz/LyRAVttQAdXMWHEOn8pG8h2sHkzqBFzC8mwSc5EbpStSSlf1mgYxfxMK5HrBGhXnOKUa+4bkB
Fd0la6J/Ni3Bryi/nJ0XBLtZd4KZbttyZ3hdfm8F9k/H124Hsz1FSrnux/CBh2UpnOAFTuPJHr5L
YLV/t4QiXOJIyiwROM+nWQihnVLtiTRY5eM+Qc3tIvS/pzMbLmYM4zBlK+m9jeIwDem1b1vAeymR
Fk4skK6pIE9DAm2C8MrSwC062WPJGXmhsm7lsbEMTUjD014pso2j0d5DhAWQ+GCbGb0eIqAd9J/Y
O3wcwSh+B6NfBzXVVU2aojsE0bnjLpR5c9H2+r7vb96b6C1sYanft3Z8Q8D4KcLfa9A/AVLFHLfM
bu1UckcFL2pT/Exp+TQqBgGMf+si9rFFl/VdDf9vUVkhWOcBCLL6ZCvt0RI5qiM2jImuLdQdZOI5
3iuKw2VbzHPrdGPfzApgzX70dO+nQ0/INXqWpmluwslH2w/xmGXOsQO5xOxTjG6OntqqHSwRdha6
fhW/9Oo3O+A7Munzs85mbOkEvSOV/UzVjZpclGrsVauxte47ab+NhVg3JmdIU72fR22so0Qr9L2z
NdoycjOr61x0xHHj56uaQHJ0kHildJX8MBnQx8gvm4I5Adlo9hypaOnDzRCDDa7NApOmnh4KMLuL
IGw3Yc13Ksjx6MESV2bxK06aV72VF3DkIwr7FiFwOrHN8/HZxVHN0K1XOzGVb2ZvXzmx/miaNGpZ
iPAH/cK0iouX2BsYGmu2Sfqf8weJ4Izjy/DSOOV1H7TXVtG/QKYnloQoq9l9rAnplqjRMUKuod77
WAfNU7szjJeO7zop5H0TxFd9BAY29yecJFhD379VYraAyZ/z1lhROu1hdz74MBOAC+2MuiApQP05
VwB6jC/zz4vK7+qneS4qBfIzybV82jHCXppowGTFL1eusCQts0S/DC0yVjXBXtVLyPWtWGt9c6qz
GodMzJ7eWt+8ja84LtY2BwqXSlYuFchnHJcVW5gYTdKALG9yy0yJqf01bRWY3s4rcC74/nQzkdpi
Vt7Swmrsj5NCVllDyCZyIp5VzE/BSACubo0LcmoSCIe43hkYHt7/CC42qA2sv5WZrxtVf7EwNCw4
c3yTG/hVUoeKDzgX/7BUEz7/aQ3LyzAvmoALGUIc8FO89qyUNVpZ150DQQSBASmwqjqsfGyDnixW
f/4+vy6hzL1UOqMaVQ9rw6eXT9o2bbpKMMdSbCI48oOuicvE6bZFHZ9apfhGwDf/uo+P/PxygIVs
eiCCuvHjltTGGpiueshXALUPcX3tJy+Foq+RE54VJjlJ+59LFsXHV/xUZtt9UVpTMGKVqaKVYrZX
sTI9zxc6P7yORO0fzXbC0cTjlpU3YY9T4M8f8W/uVd6CAI1ncBBy+LQ/XnTA7FwqDm+hmoYbG0pO
bcYQCycL2LdF39N58wYaJl2rXWatYEeR0WGsMBBL2V+ksrsKEI5IR78iDWLl+PmZS6IjV5Jg0UxX
hjYQTDgd0SrWgJL7Y2p630jsfvut0SAk2pBESLg5Hy/AgQ1Weg12ozl220mGt0HdaWW9HOYQI4VM
msj7JhyY08P8qXy5VXTH1ITNAZGExo8vijeHUXTPTMOMaLWVIMoZX/r7dhzCdWX0m2lQ400zSnOf
Yqafin64hk8Vu0psClZq59ZixLZJ/Fbbx7pF3zdg9CEsQCZYVdY54xLY8tmOdIryVsbji2hu2Dq0
vRU9OnVqQcEAJDARPbMo+ireeZF8En1hrfV+6PdYTQyVTbNRjHYLv1OuOiWx1x0YGhcZmb2vDVzg
dqxHhEMW+pkIDxqXkX3uhreAMLl1rRI6pNLW9HN1XKGRU9bmUKvXJUNxe7iSjCj3TkNcUEAO0sap
d3Y6Mh7UZLvGc5duMoLHaL3lPkSTgS2j1kras8YsFDDzHbGROV1TuzmoNU6kqoyIthpMpAaVcWC3
GuGvA4TJpfEErz6+6DBGl0N8HU/SOeXRuIdMfmIUU53DUfOPQwyZyCpGBM55fG9UEg0cxe2xyxBP
jXWOjTs3t/ifrhmqoqwM+C3TNNUrzY9ytyr0rZhwEbz/eWDgokqrS4JlrMuSm6djUK5UJ03W+sbW
DYUEstJfErYXkbRYuRMb7hqPOSI1AYrem/Lg0OPLp7F2KNsJQ9OknIoEjh4WcFmpbMQ+QQGpPp3j
EQYFSRGrzGnmCBBSEnD9MMh6RTstdwWpRwTQKudcleMxt4q1ztTENxI0/gN3TjeRqWLP3kcYEruo
fhCSHji99+GWDB+m/0/RNJHCMbJywlzBHjCbpvqB7IoktJbApJsrggpsAxkbvLzqUGf6JptPfygQ
8RiEr6ZZaBvShoINU6p5prERflISPSXMQ142wBE0yCypqiVHPVHv3pMGnLrMl4FsVmotOB7Dg99O
AXUjZzwXpKp+rRGh3oddcHAGJDNYtWys7stOV6IdS85Aax3Oh8iuayoW7PQRKhC12fV2cQfwXuOg
RdRSp0fMimqKLBD7kVpf5hZKkTI+98gBTlPmZGdjUw5ZdltPzrBFxHdIelJ/RgzwEMQY48fCzLZl
LoZlwFClU5xqb4n4NWUuuIwyhxA6Q9nhFBZLfyhgVFSqfh5SmW5aSm13CsdsHagZs5VE9UiGHdtD
3JlwW21UJOGIfw9njNs15bBJChh8ppmYC/Sjl10QCKBITPaYUKabEqzXAoU3Q+SELznxcjgFpd1v
4iBdCYvVV4pCvYhnJE9T8qIeAHWSA0pv/x4ek3m4kWpBRmugnxvOdl1dj0tD0ao9+JNudc1Tbxxt
P1Zd8kvGZTvkz4lpk9WlK8O1PU7HNJ26dS2zcKONdOVDzg9ZM3Tn1BqfZeullyikb20qVIx3knpE
KOT8WEfOBjVPE13RPtrUDb/MUIlwqVIyQEdFROTRDS/RINpTaZFk5ol8K6Kix0ocPxBZVhw8LQOg
y9DdxXviuXgs6rXDF3fQElzrCmmp20ByZxqZ7p0tjbUusuvryYzhivkVBx0P2lM3qlsdjvtpRCrk
Nnjlt5KYeyk1WBZ5/uJ3RXkgRMdcqmGGarSNwez6uyoxnOs3vRII4a3UOxdTHR2GWUJDTtUJniIi
J9UHrJV2w8aoGDZ5QeEcDJD/njMtwNvdDL6CxdSWyoaEVybWjnWXl1AXBSoAEZbnKk1o+Xr+VUwa
HDQCeBkx1WabXpesQ1c2LRPg2EClHLJ7pdERX2gQX0gOOWiuHG4DDM2kybR1jvB/1VmKtc277JhN
9rgc7MY8eQRleSMIlyDRneumByjQ29UhnjDR+znBD4Z4HOo+Iy4iSc6ysMnemFKVRJPXQY2GcxWa
zkUiU5hg0zz9dpRFZ6jxXSaCbWMlPaeZqsFnE0yHMRzksnZitA0Auda+j/PZlypLez1I7CTlqnes
kuzGctzng+M2iuWdG4Xgm7EZjLWm+NgEk25X2dbPBC/D2mm87mjJ4Twsprz7lRWag2lW9TZJ5JAG
ZtrVsc2iaB+qo9iqJnGRnVH+UDUd4YjhZEu/srydk2YIBAyQbIxCTx36rWWFAhLJXuhyvrWnJL6e
7O4yIEZJ+1+EnVlzm0y0RX8RVdDMr5pnz3acF8qJE+ahmRr49Xeh3Lr54uQmlSoiIdlGiKH7nL3X
9robH//kDbqHu7DJHxPSnejtFGC47LDnAjFndNXpTkzULK2mXvWx7V38Glv3qCi0RVix1l4gltHn
YBAeiKSNZ3kDOqzkLTBTcmpKdwWZEJpYDDyosrOvFRSayS7vopD6w5T2qAW1+zj/JGEwBV66zxNU
gFPubtoy3NK+eFGqeRIjWOs86M5osJeu+hTIpj4QwRVh87UMOAdkCMeN2vWOhaq6hcQ4YolSU5Qc
VWpjEWu7b2mqo9Xj8sDUZy5dOk6xjkZ6yG2XE2E4hgSwCIKMzAq7NkhALV0JTyQXvu9qj/D3JYYd
c4cwCHrLHTLDekM2LflFHTS/2jyYoWUfigji59D69IlbeZAN+9D0NeJfGAquOt3ZTFGl9lmItdeo
HAbrobnUqs7Zho0WnvJUbb2u7ABex2rhEVUyksO4iEwwY5ES5NLRPTrQc4e3ZL7ZvSE2U1kXtP9M
81ZyivhWXj4OBFd6/m3rZV9Ea1XMdrWnKq/YUfWojrXRnYhpkZuhIo8CtY3Y096Z5vgvYzUo7IFj
V5oHfV7IgQzXgGDZlVRfUNwOq7jzsaWX5r7Splmd1bcb/D4vnGZi2TjzdRIp6tpCRASeTQAU6Hfk
axoA97gAJIx4PUZ0nPUVwuvqjlaTttLgcqBt341JHqxFYHlwSsoHa/LTVYoKZeN58sGfjBSoWRMu
HfpoC9PgOzQbJDC5MS3gPX6JIH21atY2UNlpzEQ72wP2ABkGay1Odo0fCfaDca81vjjweaJ5mggT
hdzUCmlRWLeEAvMdUBWKgGP5EHqGuN3bnAobXVQ3jjE4O8+U/ZJKWtX4xTJtSg2qif1VZDkDSHrF
GPSD2UTEfVivyXJyACXyHjq5AD5CYiTLWvbnwjqb6CpXaUOnPMOQU1al/ezZIx8+pMut1fAla7t/
HMaBDcvLS9uHame68ZJxDCEsXXyyNatBPTerPWkMO9zQbqDfvqqSdmlVqKMZSQCA9RivVWy/eVP1
ZkW2tQipW0Vp9h7002UqYp3gr5UYLe1Is2eRAnDeWjZ7pNbd/WhqwTrhrDnr4beGqXTUD91m1BRQ
peKlG5EXuCD+1p0EjgUnJt7lY7hqYi1YgRAHzCLMreVXwwZWlba0TP2bOdVYqSlDjp5zGGwBajLP
bzM12tgkWGitBtMGfAbXGn8/DWZ0YqJwYw76tAZk8qWu0/jijfZNPTLFrtz9RC4iDsi8p1Tbn2Ig
h4fO0nruY6rZWCbUwbh+M9rhIssRYvTYfOsDm1PbbL+rwjVR5vSKWBJ0KBRhUU2m6n6YrHVKBMrW
VoIOa0LY+UR+F6E/9mdMpZABUwf5yKyhaV6GMKQ/Uoo3s3ZqYG/+LkClurabck6jf+kG5M8F0SWR
VdUb8g9uo1YfdzpFXJvf8MgEaFnjYI2qwNvY+BqIRdVJcolzypOqv1TRqyp0DsPAyO5LgprpZLh7
TZLDnenecy3hZcq281Z+PsE50rx34E7uZTBANTXNVjFMPCJI0B4RHy6QUvsr8Edfia8MmGwx7qU8
6jbALjPDmCOmHoF0FFuyYYh9rNvmgeute5dE1VqRLF1xvx3sNlz1egacrMpq0oRm+mvbbvhZfaNC
C5oSjghZp7dtOz1zhIyISFx/SSVKovT2gpvO13hnhx6Yrhog0N6A0VZq5lraAFikjvyVmeNLGMbm
rh007h9RtJADtVG9mBp0AY1aNrIxF3XrUbRnZL5uEtpuSohyrxyuOwq+TN9XHIuu2hamY+zB5ExR
J9CXE5zTB+l2zPU3y7K+Kqvc2qObnQqtfgz1Ud+SAvZZNyjbDW0CCDICPCL1cEVml79tiggfNbeP
Mq2BrGg+40ECaUsiY4VbeRtZZ99Jx8aFjEC1Z7K1VLlCL5IQgsn5gCQmjNet2wGBFhGkIj6TgUBp
kZhjjkQBabE9mjrUr7rnlI/fPZDmywwYACQcCWLOgzY1Ge5K9D0Epch4zbVBgDLg5t8RMFtGcm1q
Pc21IBI7AknTA8OnMwNGouatlEQ4zp5VzcyDgCcTl1L/NRwscSxDhhAThtXlKAOxF8VJVtbB1ofg
IiivtV6dXkLJ8KMvty41qEORFwcNHwM8GkqgZi3QUdHNJ3mLS4EPBqAXLazEsh+4X1Vw/ZpoHQHf
X9RzPLSR4j1wcrlrSv3STDU6YotTDE+GvTSdMlt6CRs8z9ypNx01Km+3LumQnXO0xCP3gmCFsblf
GwHUwwoB3jUQLXN2V6E1OqLPRtsZu1oEYtOLJFgpq/s2ajHnbRTGczMW1uL4QkxrAj822Qx1l2xV
XGyYyC2VIQkbVa9lE1wiKl2EiBjyMnNr8y960Gh7s2vyVe80KSGAQl+SJX07oZ9axyWRvnUpTgNb
yh8pv8IOufWaotq3+IwWXufHuypFI5lrcth0wVChY951SXDfid5b0WmH+Rp9KrsaJKpFKDptgVto
WC8aRezCqqKnNjG/lTJ4DyciSgfPu1Bz9g+cSUjl6/wGUYW7kKPfEig4vOp2xny64bLcwrwpYW7m
bdXuc5VuMgvYRUM5YKfjcrVAR20FmuilnWSQeJtxD70sPrvzwoqbp0mPP7f22L9CkV90eritbQod
qZ6dSFpB+5dlPglzRbS0G6oFnvJQwTWmc6976dKsRHa2m5Q8sBhOoAt6KYrzMzcnkr+L9iVLfe8c
VyNB2BR8gmrPQBzztaGrO/lEBrJa29J/Hcvma1EHdyIeddCV9pJLRrhQoNVBxnr2etCH20TNbJym
NtZt4apTSwkjM7r6WBqKndVQpDCSCHCqJHBvwnoTjcbDTHC8bQBibidPciuvC2CvUZOszYiuWQCs
z1NZsKPUp21aSlNh044Xt2UvTTVNfPwx+EwgppVdaK/CzFfbUNrTadLg17VIsA5e2l+GeVaekq2B
ONJBGUfOwzkWwy7PLGbdQxatNWvLmBrvRaPFTNmZP7dj+gVPn37rFi5R3bft1JvbgcH3UueKumoh
4KO0ttd+FNw5ZNie4ybOFzotPLgyQXnW99nshqlb8tB6Xdv4QZfRMcpOjunJHapMwF8dOYTz9Dh1
EQxLi8qCMQRyviNcNFWAog7SjR4HjJlDb8+M3IKezggao4u+oR/IzcqEMgKCoL7tkTet2wirgj1H
RxJR6y0NA1lG7xoJzT3qe5reuDfOyJV80uJgk5IxlwWTAb5H3JLiw2DI05Ntuw7oY2UIESWsv5yb
F3MZxdgTFu9OGuqpzkx94yZ+skE0+anrsvrkxBN0U6RTAN7yQ6pt+1h3aWQUah3aw0ilzTybA6iR
aHCdlXJ99NA2SOSkCdbtFG4mNm/pdFDizEkgwtA8e5X+qDreu4qs7zJjJ3Tg7pa2SL/6FiUZbWSi
nFeZvwp1yiZ9KL8gHd+HorOfotJzEcnZcqvy+7IGgEj+crudqKqsqRN424EJDt7WZeinxF2nQr/0
NuoJVOPaylJ9diyYljMANfo16lQwUyNfEprIQ1EFzbJjALYixBwlIfFDa1rE0O/bFxNe9irTBmo+
cf3d1dQyQF3pENirDPs5XwKeUzuvt/K1SPKHyQc2XsHEXKmmqTYxkWm+nmdorEkL7rKUZBPD3bsi
ONcI5I9R9aDpVIAQ0u2r8YsZgbItQzjUHIRH6On04oSfbeD74dsiFythvvPYy/RdRQTBE9Vs3HsF
R+tENuAkTHRq48QVSIxvbk8pCW3ZTQReZqf6F082tOuQra/oSZFHxTxhVaV2sM7oha3s+IYbeEo5
uf2mgoxMixozmMmANZpo59nqtRVOfPADov8KRXvQRmC2bXS8aJmQ4VGzIFOKvCuWWT2MKKGBP3aa
Ya+EqO/4DLhKiF5OKyPbSb2gujYCfg4z70Ckxs5psvTsD1x5epkZZAVb26CYPSZGdDMh+ti4ECPJ
4VxLv3COVSSIZ9XhSDeGn2/mXm80tF+6+f6GN1tHb/9NJbdNLN2zScwy+LO0PYVAhkpvutW5Zqhi
fK6ygiz4sS62YY/yBioxA7eqQNQYRxAfG4cISR2+cjn7YGoSFlwOT8TrItuFfOUzKtJZ9aQ2rtwM
EaAh2m0462CxR57yjrm0l/Qd+b0I8v05k8uy7ae2zNubwYUvjcxcuvq+icCTNtz4lmKoq8N1YZjt
ZpoqstmzfFqFQLtXQcdUzTUAvVuaCYCNzBbsa92DnYac1Xn/0mEdA4DN/ROpWXWItYpz6vqQ6mh1
SOZL1s+n10d5GpazEYW3/+d5eV2LaL2i5qC+/XgqCNU9tLFHzq/wtMfUD8kS56YRzc9yWXziXCSK
dn6WwBdfaDopNZ6sQpyDVsOtMqQ8Ob9acahtuN8N68wc+/sskLCsRbdxUEmZlSRBcWgDTkEPg0ZY
brq2H1eJF2EyH8tza8htaabTnuS19jCB9p4LJYX5aHia/jJEkFkpvFnPcMwA2jWPTpg6F/roYtFH
gHDtuL2zysw994lrYVRk0h/H2Q0Tf3Op9zFKCa+kYZIzOa7IWfTqeO+JgLl9Ttk3GEIP/X8ff6qd
Y1aUOYXXQW1tD1uaMaLeYjJPBkhv3CaZHu6MKPoMjOhrnTVn203UmRiC7j6r3WesVwwB54RWjdmc
jWq5kZ08mV5xocka3V0X3aiLmyz4RqV4XJMaNS4NJFHbXqeVPAYGn9w0hvjgxN5Fdn1/UVUS4GcC
WNYBKIWw72svQnO+EM9ByV88Fco1HgELYuh+7sKRGWei9w/FhL/G6fCbVVG5ZQqs3wXRmB5qTGjE
jw4UeJRq9xPQe6oWlrO2hjzZFQJn/eQZR07L/PLSVgKlcq5dIorIW1WF1tkgWnfTWHBzBg3VvAwL
AdthPI9UIfaGOdnjwqWTdr6+0ATUo03lgzTmbT8XbjyI8/Vt2gDeTPNbBfeUdT/fcn10XQdRm/70
2Bnrn69eXyCHHTMOdrUdCcwDIa+//ILrU6Om3lNZxvbHr5s37D8/2uaWuR6yxv/PH/+58dc3FhSM
+T6menP9DQydBvo98q4LMTagEQmx4lUxD0OLzPLr8ypPyZC/PgxMVlpRRzEjGNWPt1/feH1h0GHJ
Va2fLKdkiVgZHQ+oXWo5c2s/1EsSenrd+442L6cpZw/3ba5Fl6KbjsWgkdPq5w/tSMl6YYLoQlV2
0kXDnKiye3n+8RBqm4D1SkS5Q08t2yaAiHtbfQ4Y1p1/LvpKFedc+cHOtpqzB9p0ReEVLG8E13bF
9Z/c4xbzHeGpUwAyyvb2mHQfSox9FwHGtGhSHL2Z/DLiQkCzzgS1FdETTedvFeLHS5nUXzMTYVEQ
l8ldPfpibYyNvFHCMTf60BvnNAKiW1ObPcGjSveydPUD6ubuoIuu2qdtjEmoqKOdpXF8J4j6Np2C
eVJQOkDqIIO7imohQiv77MexducUhnmTOPh+qSgcxlr73uYe8bfzYur7bO1ibFpd1zn0JG5iDuUb
wIi0otLyhSs7mVUulQ+NVy8Bs83L9Wk0aPeONxirRHEzE8nY4JQumov1f49gqCviY/bESP6g8sdZ
Q4uuafTo4tTdJ4SU4y4id2n2Cg1rWsvbMfaDx7kElgjqOUMWgBwN3U2kMFx7qnNvOW0v2VR1+xD4
P6R9Nzw1XvAQp+WBOYF/d10Q+JusRmGozc91TWN9h8Q/e8fxR4xd8hlmQ3GU/o1mp/59aiv/HvfU
Hg5asI4dqplo1ceb62LSMN3VTmRsnbJm5JcHWH4Go7y5LqTPyMMmK9lx24c4qJpXS/TJ0g7D7Ky1
Mn9k/Hu4rh9Cd9pQ+4MZ7mXtq4Ur0EH69JTFvXOUfWnCMcrWaiz9r2C/vXiOye2TfFMm7aYbY1Bg
tbENXSKmJCnn2xwffuSp6B1ORwFeyg+eUpFRtaN6tjBy2XFgIiPRMLSdg+qxwk1wUi7dYZsaHsF9
yYNn909TpFc7M2GwmCnEJlEANrGwxqTYoHNpj0lJ0xpFQfyahcO4GQOtPV4XWmGuG2bGT36VZbiL
p/Iuj4D7O4rEYHqtzq0eT3JJ7gEGUKb/YxF+bc0I52BZfupqumwardxDF2TeXVw78M8HEX4FVX4e
Ks149jIGZCgmon2koG25OirK6+/w8ulJT+LsaaBzt00Nle5k74rH1q0+Xd+A/Pxdt6R3TGBfrWLl
TrAwPY0B6vwQC1S0ycn5yqqhWzYuqQh40oyNlfXFXaNlJaHzBPl4NVlTVjZtXMdu7iXSnHsj0Dd6
GMU311WUCokv6tT79ZnWNdNGJL3OpH4WOjcKyzM1xccUK9faIHdlUydTz/07g5FtZ+GSu1nJ5Me1
cZ695n0dw6Iu7Buv1O8D5GcPIOHfJlSZiyIN7Vt0H9qpD4Gu67FVvuVdd6FjGj3VekfTqISaP4gC
gLtlpG++wuMhs/y1skxcqlM/bTWYFZ9ig0ZQk7zS5exR+db0W4Uf34vGkTsszGoX4/TZ1YbLWNEz
exyhdvy1bPDZj+57N6baycPL0xrazCgw7F1sY8K03e6Baf3IANItNrL37inJIKDRy+5QegMe4vlp
JYV8CJxsA/+H8X6Gbz/NggcrCByUe+BQqd37D0GgMxMeGKqhO/tCxLNckjde7BJvfJN9YyIOMt/b
Coe9VunmKmDXXupqMqkchscO8vnT/C2bnQW+z5WfuqF/z+KQqmTYP5ERQLJAbtMuicz1WNakxmR6
fSs94q8pqq/o2HRQfRNBJnfQvvfBG2yc6jkGOR00WXkOIKJyl+CRT3rB2U2NJ3IuED38uv7ne+Pq
JRSkEZi5FFuyuBHr9Q32cAcj1Jb6SnV3XWQaA6OYKtimur7HH6jONqMZ41Cef6Z13XGlz6OjH8+z
2Ai5FEYpzUR+B2Af3PeqjVGPe/G28GS2TGRCJWNepIrRVTmcrk/I5AECrY/U4nBHZbvrSiCxiosq
o9bQhy7udd1we113fdWjnIDE5Pa6WpAjT7kEfrFj+6DsXOavq8K1G0IuKH6tsP9Fp58LFA/RqXOo
I4pEip05fqq0zr1HGuXeyxz1QV9TaLw+vS40TMhxAeXx+iyhlgfEfPKW16cDcVr3zKdPlk6f9bqK
60azD2RNfsr84nVdLVB1lNZ4vD4rrdg84gN9j5RuHCE3fw9zw33oRu8x7gz9fH2Gx0+sVd2QhTW/
WOXJdKZe83R9dl2UQXLqhRvfZFR6HnDjeythShKI5/cnYCFPaUu2xPzidZWZUzvOS/3W90r3QVe0
ZyA1QA2a3++jijlIBswoqPkBQCXVXjAvmJuZ1BgjyE2FyPyzmmiUYXTjIaMZeS4tfKu9f76uMSR1
nrGCLBYYIYgHuiGnH4/mp+WsiW2JDIIzzVMktxQYyJ4lpaV1l3ViPiiHkAZiE1BGaJB1oWJ+cYy8
Oqaufex0uz/1MZLwrq7v1IRJld4TrsnMDY9WDE6bVq2zWaZ6TyeACuqTLCk2BzF5B8os04XtgO9t
S0p3E9Dp2ixmxrMMb0WN1miUuFQnfcqP3STzY4vRjkIuKJjKD47XhQEYpK4zeetqenCi50nlwtpX
phe8EYVDtOKTN7ogy0MN6/l1hF35GpctbDJi7/uEm7RjfKRfS8vTGIgaIZTGIJqEPUrJQAyGv0Hg
w4wIE+EmN6KOwvNY7b2I5l4LC3eFZlHu4zDZqA5aF/uFTn3MpyGTqri1w2qFygpX6KSfStOkOVVH
fb01Yi/ns4o5KwzXwjhYp8QM9LNm6eE6gwHHOaLr52xed30B6zPVRTWeAqfOF1FvevuwzPU7JX39
jtLqLYx3Y1HYst+FJgXlJqGERMk/k6i+M1gYjIZJGwCLQiRVYge3iIGAsI/g6UsDuRDU709EWZVf
c9DaTZ8On/s4oYMXuLMLmM0OXIyK4dzNDno7ulwXdJm9fTNRf7Cz8WSG94GVmhfVIZ1ZKIJFjlPn
ncLKNm6iQuW7sVOUQLIw2cbdVG9F1PivLWNsmc+TVJHiEIAhs76uT3vnvq6H8EGZUXkubDzVGuil
11lqstBay7ukU5Xe6Wb37brellm2CjQpj7JIbbj8ibUpqZyfrwvcntU2Fuy5uGuM9OgphA4UMK8v
tnC7fzy6PjWwmUFFqikj/N/Po9JBYZJIyBRVS82z6u0pPUqLa3uYnwO9JmHvx3umHl2SjafqP3/9
x+sFALNtm4jsf9/54c+2zY3mWOm5JOCwzRh4N1oQnpKmjE7RvLg+uq67Lq5XS773ahW42GP/3zf/
vz/bx+FKd+wYW6g0iH4rkMsbHBdJUB9IJnyM8io6TViy766LEGW/EdklAI/SvisR/15wiW6ur11X
ibYwDkVQfv/5M0qfHtOpGdHh4xjGrP4POfcfVchcbGwyR00chB/8NKbbuajSKMHV1rQrh/QJ1uRb
Vbjfq6LeNHQW/67I/aOe9eefu7Kq/+N6GkKj8+mTgcvIFLlOalXW5OfAuG/lTDxZWHn+L5n3LJH9
Tc3qUnR1bQySNMJ/VbNiCQriQmXVui6sZ+WMZxUdct89ipEWylx3mFx9nTn298DW3voYa1jr/AN8
9yepOSIKjnoYqu7vOFNMV9nQEgO1jgbrKdSC58l3vgX0g1ztwUhd1FlnIUk8BSy7Ss3x/u87/Y8y
aPClnm4Tv2nb1gcldoAwq5t6oiph8b+VjXhu0jzGXSY/221wZL77bpri0M7MpLBq7z3NPjmOtlMS
aAoxPuB2C3DfsLbUcIJps4nt7LkySJHDS7EiKOezHg0Xc+iOSV18SXvN+IeO+4/7z8XoiAia/3AX
/fod0gORKA6RkuXo4y1NexlSJvyJfzS85hgNn7V62PumuCsplTLg+9f+M/9wCHlYQjA74GlhL/76
58OsoXgycgjlg/1Ni3OKLZ6/7qMn8kkxbI3lSzXJt6zYNejYHcqGCzAV/Xrq7Y3ZNgRZ+AcUlrvR
N8jqsPtVO7VfzNy6FFHyQF1pVSTB579/5X8wi+BvxdagC/TbyB8+mEVyUoTiWHVE1JQ6pqyufeq8
dpvRlM8ZNsZ2/dY0yYudHQLAQ0P4jQbD8I9Lyx98tmwD6ldPgJ0U+kfDSpoacVE4sVyPg/yEKPJs
WITyKO3dpY9PFNlrSPkEKAxyzBh9QmAymIjpDHeU6pckUnwqG3sPEOp2Go2nEmtcUoGEFFG8aGyw
TnowfRW4jVkFIt6UO8EIHZ0WE99/7MzfrZF8EM81HYFPAzv0h0uIaOo0KSggM9DIt3A/BtPf4Gf7
mpPBYqYwy6jbxHScZaCfjLLd/P3PXy+KH65gpivYhUIXMwP6w3cZ5FXY+CS6rjMZgObuu1fhPxvN
UXpgawdsE4usatTCbvKbzulu+9mki46QgAc6oPxU17z7cvpUZM5zOhXOZpDEZPV+9a/dJH4/TdhO
kMAuowiIwB/cFk04ETTX12RIYCiBjs2gqepezcJ7DN19YfS7xvMJf813hAHlFiqwppblvzbiDzc0
0wUdPUMfgep+dBJnTVj4Y8RB11b5LD4BUwSY8XPOnEV57oqp2NHK0o443XhPRqTKHq3O5bQskXAY
en2nK5qEXE4GvvR/bJvzB2OFifvdYhCA1RlryofriKBRZBchX0lloRhKblXbfg0FgduzjAyxOLnf
cjeQw9DCiZpssuJSlayjFJpsAhxN2chI/JY+kRe8Ty3CYLLL5BKZK4pdYp+svTdFD00X2UvXh6ii
I5jHsUe6aGE8jX62rhFqBia5mtjarevf1EqfHolxgIH14jvdYy31i+1A9JGSXBuQbY+AAXcIGjYp
o2kALDUE3Nm2o+YGdXOJs+pVM9164RXGpWicxzizHvum2k2Tu4fdaC+MOd8Kj2eBkNdROrcaufNk
f+d2ZLmbCIOWY/QPD8uf7hfc6dAz2mjuYbB9GNUYse40jceRCMTupnfVw3zPiNMeVLqxzPKV5U43
8LhelFm99xj5/37CXu29H09Yjz8M65gsCyzev37PFLhlH3WOhF6I2FLK5pAyviAN4WRkPT4RfO62
Kz4VQ05cF6dA5zmvelF9D7StFwbYKQvGsLl9P+T5i+icx6wmWZmezuQKQtzc4MGVyTY0rbVtUfdM
l1Oeb3Fxbt3OOmBJvvgBIgi7wudPChmcquHrWBQwlfHOjJ3c0PfZc+8YkYSwMlwyFrsliAqcYd6t
44Gz4e/7w/7DhQE4rCMsbt8UvJ0PXweqeRX7A0J7St0pakcOyCxd4dF99DG/EO5gEuhc2OEyVxPx
JAQ/NHn3kubwzYURvQfda9sG6HZpuhfw9npkIkvgB/jzfY4eywIThTmeUnm6yPP4pNf+WiPGHpXn
a+c093CVDlgZD0Dp1nAfnsPaO03F7EDIzbugfskKv0cPXjrMThR0o0lbKzctNh0MPUTqCz96jv2o
W82F3qWbVo8YFseFdGgc925xrr34UKf+P5xfxh8uFvgC8eiy50yg5vNO/c9QGQZYYfiJQaPUIIKF
Dls7aZ9813/xZvCafT9LIkBX6z1Gj+Sdme7Wvo19+Yi0Jf3H+Mv8wwDIMvgKCY8BrwtK99dtyRqD
gn2kVeueaDeGiHPbHQmJ5oeLMYxy8DLiKSm9b1GEkrGrnijuEvnlm/iXZ2RzNKISHqvP3eC80jmg
7EVkNDQv1FxUUXOnA11XR2Kh9/Ji9+VFNe43meoU4vzi7NnzGaKeLVsApa6GcSWsLUyr8B9H6fWs
/HDWWlBJOE5ZuPpHTzvhw0nd92a1Joh8Z5mXTu83ylI3Qs8QpXj9nU8mqCfrm3lI0niAvgpGLMj+
/rG3/zBHslz8VtwqZrrHx7PFyGhuRJVXr1vG7RsnRhFijhDXdAPF8+ASFEVAxoJ4dPcfAw37T4cc
BHrHcD1kBMZHuEJN/cNTTdas/TxvYKGSx5GhHyfqoNygD+daXnv3NtayRTmabxG2ade95HH8vSEy
cUFMaswtx11DPf3eYcPDmFOu5MBwmA792dLixYAUYpkoKOpJtOFgzZajgC1FxQWRE1WXZnw3a2h+
xr6Q+ns0KirXUYAOzty2aA8C/THwVIkeiNxzQl1iNP/JjWlSYisTZGCeIDOxbh+N4Nl0PykjuXAh
Xie9e6jJvF4VGrwqgV+udzSmQto/vrffw0yI5vB0i/kBX59puR/GaaYTNG1XNM1aWTrug/LJTxHX
j8FdKfuL1n23Q4OssDptF5ASdtnkc3lJnkqXUI3KOTON6X16ghWNcY+oNRncdhVcCJmhWM4AUxLs
6PwLIvPxyjxHLXF7By0tgAFghf71xI4RfypznOBGJ6hDkFP3mTcXB094zTdpFpMMYLyG/bpgJLdA
sAvEzG7fS3enxcOdTHFChkNE626u4DefidUjkUK8TIkxNzfd/h97+LdrIptrWC5tMocmDf8+bK5f
yCA2RgYw3dh/YoD12r9IZ7ZqxMw7nfQIRXWDAG2D558m+XcrpPAZ37p99NWf/Ud/v639Nr+ZtwYr
NdPC+ZTxvQ8+2QAHbT9It10nwVQD0AwZoJVnoapjmxgQPOVwnCL7bbJN0iVQ2g4GEooRQDKhizoy
m5pKf2o9GHVzbh2dFOzW33fkrttau/ejEln8iGZIpqceD9fAncnprKUZIr/++we5er//e+W7fhCC
IGymao5pfsRBBAo9WuqzW3sT7xctzmOsV4+ZXTMMFN2xaeVDbaY3aWbuzVi7UXW9neDq1Eb0KlHc
BrBHJFMgmh3fK27EesYMOW6LrQjsd8oCKGksh7Q7YYP2s929lRL5YLgnU1rfJgfddobBt2o4LeSn
HFcGiP8a+8hwcEJ/ozdUVkcr308CO7aJ7/nvH/63y/71w9u6xa3WtfTfZqljpA0jkcftOvQMurB1
wvTE3ZHWfHvd6g74ZUdT0RvGfWkCYIuDcwKpxyfz8x9bMlcxfvsamDkJtsN1wSz8ejK2tWqZjZft
egSmmdffGELfU9l/wwqRMDQJdqFjfE3CQ80EZxGVmyLo2KsVCn7EGH/flj8e2ww7TGFCm/DZN79u
C4LVjks5hwQhKK9wuVe4NTeGGM6u8kk+ClZzerZuh/4iKB0EyNqQw8VeJYZBE9+rGBsITDNU1+aM
psG6aDoUpzDdNbF1Bob1aHMc9UHfgL15skN+Q6V9/ftHMD+iguYvFtEJ91Kb4pd/nY39ZwAVjlUx
QKMB8a68z1W41pz8OYTTEXfOfVhs2fYNdzxmfUgpvMExloNr4VGcizQ1GUcuHCF0cbP8M1q4rXVI
O8amMjuC4l8x6oJWXweMwO+qNF9Fppx/Yjx3ljhcj9LJD+U/DlXxpwOElBhG0DgfoFd8uOBIKwoS
DdIpo9h4WqmsHFeqxmZLjHofDad2cO9FjXW8xlcUR5hLTQrRZfHW6jnNhL5+zpygXfX6+Nq6JXMN
0yFPijNuNfn3xLVNJ9HBi3elbqzTHqD737+Q32pS1y/EhT0ndOxswKY+HFOI7yTg4Q4apnaTWdOx
C5PDfMHwyuaU9/sxIlQ3xifSI5aV0WE+7f6xCR9HONdNuLJL6HLNLJVfN8FJdOlkRYhZxffXjdDw
C3bHmR4V29rrRH1+hgGlHAbzpacyJf7/8Y0I7kD8D2fnseU4kqXpV+mTe9RAizldvSAJShd0LTY4
HhEe0Frj6eczZk1POJ2HnK5FisjwDAAGw7UrfgEIKLfdC7dz6oXSkSXimmRc+nFjKcBiwetlYo+N
jFM7ZuuxnoK5LkUL1at2jQEHBnI8uhmbbiofhwEmRC1NTz4eyUIZ6vzdfFOtEouDBaBJwUGjybCP
FmcA2hsOaBej5VJ9iJ5dT0rS5K/Wg7YvME2YVWNw1VNaKZvI8Z/rdHoItXYzSrhv033+pXufujbu
hVCY6G6KY6FNrZcypz6qFIAewzaREaT1prUQNcuNiFQax5fOWsoV7Ue53aECvjj/VMfZ9OGhdBEK
DJW84diurYL803oxD6X6GUcthkE4GYgK2G9fp/JXLF2S7DiZpNgGvUJDGPxZztEy1npfO22St27m
D2vdDx4JUY+ktvDaEo7E+jYB4zGAMFCdGA/4Ggp2dxflEMbKpzH5dw6VP+9G/brjZTitEGaL1vXr
/IeaNGtIHy4y7Ve5fNsn+DcHzlYBRwq4Ag81yS1b/T6AZtiQAJ5/E98k78SroPtFVwQLAmFj9/VW
enxTpExOGgidaBL01a3CARfG8T71wYEKMT6UCZKp3nSI8ok2tRP63izC53gaxs8LN3PyhCNfR+CD
zBdDDvFt/nE84AzAO6Kd5dYe410Vgaeo0K8wCbu2pnrV2h229za1P9bedg+8KLFvJyt0IL+Yt3GE
w5AUv4pMQbExtheLqtvaOgWvBlrChmHrueKwMSr8+lSUQPLswfGm2wg7AD/GVLLR73Spf8OtwNfM
m7YKP5XeU2exOd3+/djo41hDtZnAikCb7mbaZLlpEbkquDUPkCHEBpopnmH+NFLv6vCLOBo2GAXi
563Y9yMm4v4YvwzpR4Yx1WyIK1yRsO328raAfQNXE6A0Pb94lqD3MJdqOiKJ4loZvq5SZAbzUrbv
6R4uu7yj9AMgNuvByE9p9JyH5VPoT/doOT0HgN7rqGFiS9F6iJsHqTQPb5Yqq9770b45SO0locoU
KSzBSSSAcarywUhHZVY2CbJtZTiPYH/PMiu9irBLmGUmjz6M1+K7EPp1ld8QE9MUV65kIWFtPvMj
3CV+oTvwW5aCR0kyGbkHHRkIyiiRkj2HKke9iqYQM6JPvYLDqNOMACbrQzrkdv1a+TSadF639UMq
XJyTUNo0/niTjs6bX5h3efs/HUUePgDgVhpaS3wEznH5UiGgAK21OQxbhXRP5hSroK7nUVO/UorB
6Y3fZEkBWGLdepG6EkXV+X2vi2scJ5kkEAqUJZmj5zgr6i1bqTMbwATK1ys/oUfPkGVsmts+S27S
oliWaShgiajuCZtkDOiostXbSlm0qFQKq+4f6rSROlRnQvOqgi6sdzgEhf77yOsKpWA3KjqC47b8
IIuKX1P2YWDdwWxd9GUMB7wtXlpJvqZbdx341lNh2XsZcw+AYuyrLkWoJEYPFsyuYWBlPvxAc0K+
kEh9a9AeXgSdNd2GbyhGel+//dLBWh0R5MbNIWY0UAiR5dFvmempcfMTjZynUOp2mEuQHNLGYBR+
W5AbxCLJi9G3ox8DDGIa7pUuNFF1MH4IysyIBDPWDXcF9dEs0ctgUYIsxTdbdpaZtU/kdAlN6SG0
Bcik73amPBYz2hlXViA4vujfKwjMi6UgvftAWn8djqi0FFqLmgINAz9Hf8Hrm2J+fkt8Gw+zGiqm
Vuh/qQoWl8fTVaBBdusHPuVfZ77IiDctUR7U1kMWYpA386bW2wtSi6YNG6uy5mpVSbusG5dxHVco
rqO1XwfF4Gq/AIF5GAXNwcsjjNF76RIJyWImFxYFrmneZaX1cJDYoWC5kEpp4lQ92teMGOm74NBl
20yKv77SKK/qNnVQPiKyuP00fkpN5NPL7Z4VtXoMPfsD6UxANj3TE7nFrw+1ENwqcHnx6btvlPE+
hBIeAO0Zpa1q/tQ0ZYfyxt1oNWuhCilP1lru4I33zUcXxHdNDymg17vfDiqKovN1/qV8G2EcXopB
4c3ACNjCcU2eg4RKvYLDsgGPVzMgOGjEGrGynpBGEXqTUVzvd6VXvRZ2dMmD+psD9uHypsqCIhD9
3ezMjtWwyjiXcUO25XsrGAcGClutgf2ZVIKeFWj3dW/rMz0v32ThV3Ph+UWx++19YikKll/VtG/S
bfhsF97Y8YlOyOcAe3GMFc42u0yfNuWIQJ6nX+ExfycmjEkj3TfaOzOGhd1G99DMkBloULzgOxQR
1PK65MLtHWaZx7eHzROpGyNZFHNFofFH9pChXqJlBmE0RjZgassN7WNjLuXJNsnj2wCJJKzBMBr0
cMqaOvBuEBdlD07ZBLmfqYaCgiZVvt0MK3hkuyZrqDoJQ2OW3mjZfb8uK/mHzTkwKzRGmBcW93hI
Kt7un3d/VInhETtlxoBHWmk717TyGOM5r7mVfVZF/4EsEqYzt2iY3U3JSCjUr9PS22iS+mBg0uOn
6t3Qi4ljBIv3/I1p6om3Ti1EViaj8ovSyNdl1TqzyXN8OUDbSvhJDPKiCPzrJtCBzGtbxJ9WSP6u
8MH5EJvAt93BKF9apLQAez6omIoFBed8SUGSIOgFYXuWROMsoPAniZxXFuZBUkWTs1tPhrHScv11
7GjK4bONToD1KGXBpdnJoaQ83ilAfnCvQIyO8clRntklupba2Eq4qd3cT3K5G9Ei1sbyysikeV8C
nC7l64ycA0K6P3u2a/+3r8Io4r+q2NmlNN36qrhFHBWgpBimF/cBdxkwD7SlfkOT/lY3pr3v1S9A
5u1FHKCiEsDlZC4Zk1DBGG7CftfJzbrNkCwjsfVTEK9iWw2o3OoGtHPADKj4v0hmsJOkX0qB7tKb
kqkvOklKJUpkvX8DWnsVDJD2afJGQ75TfW0H14IzftK3oR2jQ+ogD6cwN5ez9fmNYZwK76qm06A0
TCq546HI5EPD7sz+73BY4irRljXc6SWd4l3RaPDh9TdEkvZDBEjYHBdTQ/KHYoMAM8v2bWl4LwVt
JxuT1cnUtnQ+0GVSr+T8aSRcCF1ge0BpiBCilMqaqSNdP998NHWGUP2HIo3zqAXjL2Juajl7pDpj
R8I0zILq4y0V+5G+PrJexpLEyh8OHw56DygTedIPu5FfTTeLh4GgAHvw/NKcCpT050wOCZ2J93Gn
DlsUmLPDSNewHx9rXRZ6iRsUVNa5pFDw2quS/GMKLiH5vumFixjCoANElM75YH0bl4EOjlX2hisD
ZB9s+xF7n5lWKAuTNXaadqnL+bJAgr21qm0cADEuxAYvLdHgABWbSFeoudwVmoF8vom9jf+E7uTa
r6SP8wt0gFUcf4F/3ulRXzUsp0ZTSb3cyB9fVcYDXcrgsqD9IDosvWT9CJxoozR0fQnHkWcsRLxL
tTV0iB9A929RIrp0gJzc0Dq4LIGXYaShH6WgzkSCkWYWdXkQ55ucvHzW+IjedhJMyM7G+NLA4Cii
QqolG1kKxl3MvWTUO8Y4WCZZu0KkRJ3HPQPR0slRjEdBaSvrLaKLQUKNYzJxkARRAlYszmVUGpqv
mHcRDZGVzqEqWg83WkgKpCmwH6eqAzWtetkyHXJ/UUjD5Do5Td4AWZINlKlZJplvZpAJaHb0W/WL
zIUNNGFjQ7RV5KjGywZstE73sZd2GMXMNa/L7gHFIoaFwGRXTxdaO6caivSpCAcyaAt6V0cvVpvg
oCee3Lp24V2llr4LkXd3EPfx0AQoK+9NEnJcVI9ooO4Lb1hOqKKf31zfPI3FZwCaXzZl3dJ163hm
iq475MzaZnNN6V2ADeJolM0sVPJV5E/3bdjfhX230oXFi0jtR3abUqdUeuqL2UWrwOqXgNy3RSh9
yCoK9hOFrXrVBo/RcG+816r5Q5TAXZGs4mraDXq0DYz+WS3CRzTKBQ8DH3NctRtNfxY68Oef7lRs
MbB94txyhHKwOK7/yHL0DLNokBOtSxPc7VX/zgqaa6GnL261xuKuQXZJji6t6cnLIiHPPIqpGiPV
r5et6h7txirqXBk1qEicLIE5PVpmOZeFLaqGVhtmQQeVfFly3jULLT0OR/EDOke6aDiKg1KycAGL
7pHDv+OXbG4fvdwfHqNUtY1vnUHdOQkqh4SoiMaJLLPHfV4gxWvp60D08+cy6n50UoobYvmp3PYS
Qv4GbNZLWY9It44DFMvLGjPyR5D3KOsxwqFWrS7rXFFdl3r4kI3yrlHMXWQiZqKaNyWtoHBv0w5q
ahwwDSUA72Psm8a89Rm4NwNkFlOsCA4YmYMUSO9A5oOb3JUkS9k8DbvDinSWiYfYD8dijJZ40ouC
AETeA/TiA4OU4OHtg+wL8kzIWRS/zu+lk18KTQfaH0yVaH+II/6PzWT59RQOaBK6qkXTK01fDZwb
LPrs0KFeBo4DhpM/K7vbFkp+XWrTPoGAY0rls0BIg9t7sCd82DXrSsnWLaLxuWL+QCFtfhiVBo4Y
QFIuVGbxXhPWBc5wCLK9aHvmcIlnsY5sKdgGqy3XJX07z7vUaj510Oi0FE0KNgGAPI5HtlcltMg9
rAT1LqMfFj6HdfCq6ZlbTtJbMTob8ViBoayawlwWXbSJ0NLNamet+OFat0K3RWTy/LIrovA92lw6
k2gGm0DPGfIeBUm0GZC4boIR/4t4U+XU9KiTjKgpD9ky05Q73fjscwT9DVoaItQ4DGBbo3g+fxvq
icz+z9s49n6PNLthThAiOFDgEkGrEASX9SbwcRn5iWb4V7qnuuI1G6byajIQmVtayhxqWiRFsm/x
lEaZeVFYD2FXrDp9XyBQUZXvauFtzt/q6ddowoigSWZZ9BK+blTd1IfYqZPRxVEW+iZoSrgztwUT
cE8J131RXcNWEKn8a+x56xQ+QUdKjxpnYbbXFu2Qph4uvMUTBRuYJF6jwewPv5ijQKxordc7gIDR
og92CTMLkdwFLFgo6l80iS4swYnZKS0HkKrEIzqFh031x7caBE1vN4jRu6Bgl7JZ3SlR/LPsJIQ1
knusXxD0yxciZevpWF649oloyLU1m3xWoGTto8zINr1Wy1pJXFv40u2DOvstHtngcrmmPNY2nLa+
c4MWLag+2SBBuYRfO5Nx8dUYu5j3F25I1PJHXxD29rA3DNWSTfuwtf9YDAMd4U6Ww96lKb0+jE50
4zYJgpcY/eNu2sRxRtboOhwYMihw1Bmu6lQB1a8h7GTsz9/NiZ3AzSAnDSKcYd0xGBzlZxmEZtm7
FfmNUaCSQiGoV/1GwdeiNKOH85fTxVl7/PBikiWDjpRlkAlfP4aOqtWwS6N3B2uVtmgZhPpLgD6M
AEgACHksnwsT9xW76jZdl22jBL1vAWZpAi+f1Vl8h3XtAhF2Ctr4V5QEG3zlKze1PqywmflttJPt
pWTUICi3RmRsxRk0YM5Yl9W6S7QfpjYs66h6KmrcJIgHcuvh9I7kjyHftoBspKH9fZjQM1m8liLn
Uu1wYnzIRweeC3sqUuzj9G7oFQ2iu9O7MaFxrItN6gS3PqjZ7j6ozA8K1jkT3DXPIyaJ4uMvhlnd
M5Pv9yQerxjQbw/+UudfyyEGHb8Wmtcmh4wAIR1TeqLBail9JVyNBPZosu60LrsVM62ZDM0bZOIH
s4RVHbfhIiDrR5lgn+LITPs2isrfBSIPkxbgExI8tQgWcqjWA4KOwQCMD3czSpH0CrIrKeW115VM
wG8Cx7wrAPucf45TM0HatRq2XwRa8vijVG+0gr5DwBrFLy0ErEWsFe4QYkralc7OTJRtA/WTwSBE
JGshzm3MF7yYQZ2VXEDcnlpTZiIAtilswYwcM8XCEa0CLTMHN1PTpyCV1jGglhIQAEpJK7W2QZBb
j0Xaz3Uajy2CW4TJu95qbzEIYaYJND+O9gIY1Vn6uvQ/J6XY9YHyghcbCBMkz5ggYDFLDmb1+n4M
nJvGkZlKqReit7D2O/5mxRAfygiWH9QmR5mWzwSmpfM9uL3AWzq+fW3meIYqhtukvO2yf9c7PFUy
x5yb6Heok3fvtTT2A5SGULdGKK/+wAfhegyrpYn1GxH4GieYd/q9PrWVC9lnWynhU2TkrybD7YYG
ewzpXDizHab+RVjN8mF0a61ExbZ9xSLyvdHzT7HJmCcsG1166mnVkgEhf/weYctBSpBS71o7u8FA
GyuJ6xGhaNSp3WFqttDRfuMacC1V6auoqSbDutcm6ZecAT3iyp3ZfZit+jEE5nXTFneTEEXpspsC
Pgi4xXpe4os9i3P/XVM9V7HQqDV6PpOu/zC7/jGfNCps7ZYfwuk7i2xGosn1EP4sY/1RK6FBTlpD
dVBRoNvalaiSGY4yGwGcZ3n+zSCVC4e+y2yEJUsHjgFPG9oL3+o+jTR7C8GShOo8yy6aAolU5CgM
mAQlh78ZBCjrKC+o5T7uvBwhlwpYSEvaQczZiNWWQQ1P76K2CYm55z/aU0ARU3EMEl1OaM4FkXL+
eSAipzBpbY/MFun5YbAsyGRZ76/7pL8RB1IuwLlxnuwiqZ0lgEWmGO37Vq7ncexT7E7rNh1vIm07
NPXOJFHOkhereBewkbjJHw0vuI5ofBpqBnhQpXhPoPHQibFEJ0aLTfEup1Xj/8LE15mdf7xTX4/A
vB1ApsAUjr6eosrqSK9rBiy0i/KmWyuJ+t6LHjMGcmYT3hsX6+wThzp4ETDDtsIojrL364Ki8pr1
jUwx7WOMVDFcF3tdQAFEh6z040ugx1PbRiWLZOyHaCUApK/XG+CL+UbLzK4g95a4RlcxNvHdjngU
G+lKz4aZatnb8wt7IBMf71YxzCGDZ9sQn75eNsAHoOkRsHILT9s5QhiqXqhd/FgM+Nrb8RtEFPpY
5NaJCc8lDxaikMN25l0i79Z7bzXG9hNUACOQNwqF/79ze9waBz1w0G+jcR19A3tMCJsj07WQTi+s
7if/0whu+6b9jZWaP2uyivR+JjoMlj5Tk3LRqnCzwukK6YCnyqOs6aH5hlFx4aA8+cYAiTGgFQ2Z
45COWHNCUljxyRXOE2f+NqQLZKI+7RfdfACQqwbOrMi1C0eJcSL9ow2D4Rimb7oGc/vrK0PGskWa
NR7ctkxVAuCPYmreS4X+6TA8p8xgMmz82lh7wDritx/GOBf72S9VeCsyT71P8k2DzmVaxEvbL7c6
zVePtmOYIkWSFCj9qvswyn+K0OGJgt0b7qsoukIq6lqDBTWLq+JBp34W8I8AY8TJHOYxMBOBEwkk
7Cu6GLPHEQJCty/L/h6V5GfJYrqGysVvSAWc4r/zvFymrb6S9ADrqfq9VTAISrNprfrmpdbVoev9
ZYsTEzWgTQ7fFUDNY4K7aUhyYpYOR1+aYn1WbNtCc51R/x218HAlo7vVyvYmi+joTjDfmx75UWuG
KEM0FTd9pV7FenZDRrpVcOye+Vq8ySYQq85s8PIcXGr8lE3AjKg5BVJRBgRI7fl04UMQ3+HxQ/xN
CYDro+jHtXrd+ZKOHNfoypi+S+vpB0uK+mi3pexCdDzfyYG1yn04jFOyuXBtcWJ9v7ZopKKkSk/s
KEY4zmAKthHtCoqryFZv23rcxp26qnVX4K8VQebq0Q4CottCHqub5gJM51u5xyuEEvHfd3B0pobJ
OBnqaPL0dB8xm9zZcjPvE+Xj/JN+H6CI6wjEBW0GrO+OkTjqiAaw3Go8KcAjgUP1UJihqFgypnM7
C1HkMGheoiipUEqka0a/RmmglhvWshx1V+RRHb2IBENFkYRCUZ+3RbqwQN1cuNNvQYA7hUtLJwAq
N22Ro+OCDwdxGNrZuNokb2pguwXxLxRJW0aHH5cEbI5lYpE65h8jJJUA+0F90La2YGo06bNRjBD8
LFyTeYmxUt2PXrbx4mHZSN2ysPv7IvswkM47f9vfDlVx15AOaZnwNZoHttMfWYoaRQ3ycTYiTvRK
DLJszNT2QVYsiyFZSVa4On+575CJo+sdDdXDzkFF0vdGNyglcza10/MUIDYnyByVv4i9cF5iahxY
4NPE+7pw9W9dk8PVAYzAeIW+dRx4Is1vQ0NGXtHUq81YXYW6t8iGDL9NlJQonQbHXzTIS/iSs0WT
a4d20EqUHuJbMrTiihL/0oKcCiPwWC0m+WLGdYz3jhnY5mPPC7AhC3tmdyUKjoo1EBMEnB9vRcsi
m7JrM2swqR0vhJLD5PMolIgKmSEbZD4+aLFB/twASWOjJpexJBQ5lF2AmI03azTdWrEfkIrYZjQX
xX3hNnQXooljk9iJ9AMW4y/F967CvLoS9ZxRIKCrbCR6EwI5rMuYwwGRnVLXMfW91wzLBF1Z0bwX
VaGwnBaBMcKrOuot99B9FhmNKK0uG/Z9n4IBjjEsk84UR45gPR89pq2D+ceUDdGfElmjBO8eTUBU
h43A1osRdRPBVCWoCGIRoJ6FSvg+v/1OBTOBpEObgyND/iaRETdJADEdQz2BGw81Y25a6L3m9Q4A
ARKVm9pjMM20JZWrxTQ29wVTjs6cJeg4dHC5xDCGQSzcXwNqNNPCFsoU+PHzdyle+LcNAfgRAyO8
6PVv30hYtkbQKaOLW9ZDoAYLuii3JWoIxgSZFnzs+ct9R4LzZmjXEuZ5QSoU3K9vJmwcf3JwZnML
wYhRSmNmpf3jJDO98XJX8SGXkNAKLIjYdSXxFNXeuQhNY+WgXVBciIjfZwHihijdBA4Fd5njeR5B
vIjQ5MarGIMHnLMdj6E8qMJh+hELcqSTx2L4bYBSipHxirtN5LGn0LqUsFzKL2EITm5dzhRs2SDe
Cl7I1wUy+rEMLXI616ia34ndPY+KgdTdYDM8HiWoKoW6LXVYhoECHDzCzgpW4Uyz4wt0p+9oO7Ew
FHyCykff2zk68018HkomSPhBauqdDOymCFY0Itx6uLG1YDP64ZP46sUesbH8u7BPTu1LC6ovI0ZZ
DByOyj8Ux5wgjUpmI7b61GvqwjCCGU5vK9FBwl1xXkf1qvCjN6VMN3J7U0sWlg+GK8oj8S136gDl
8MKpf/Ll0O82GRnZitg0X19O20OtzDp27xDQD4kGBEuRYQFEo5F1mgQ4FWC1FHlXiv46OPEhwlxY
mG9VD6/F4rux6DaQgJhH3cFc6wfFzFgYxVo70rj3J39rFspaEFREUBdIfQfOxIFxWBYB1GPvttSe
GwCDwp0sAV+hmem8SIoF7isXds1hex7Hk4OwjYMmzHddgyKLRp22D7enYkED2h/i003Vy25JfSNp
z0nQCr/zJTbnc0/u5lkMijhVjbXt6wdinE0PbAyyDYFznDldvb5c1Z7cW7qO9AJZEOnb0RLK/ZDZ
CppSroo9nYjAEGX2OhN0UUNMjNvOv7KTb4wc0SSnFYOjow+pzr0CyzCSZ8gec5HCYzTiCmlBQfIc
pY6piILwr788f9mTkc0iySDRI2ugkfJ1szZFSfPboWQRdZfo1eJsPpORvq07fSfOQaf4IWBHIb41
+m/Re01o5F+4iZNrLfJ5QKsQjg6DxT8SjjHVsZR2LBIOMWNmkp0L1/MGEmFuZocAEhW/+9DehGF+
FQ8y4FFjJoX6lehti/ZWZY1zOrEXEqGT0Q14t+DciILumKhchwGmk+00QlHJofROdLPUmdk+yiUm
YI72JpBuMdtyZMiXDfX9+WX5TjkQX7FlMKyCVPZ9ZNUp4ZBZYgtmGzrEKKHTz2qK6dmDWxd5466F
JFYZ3rocfojwi+HA0o/DRVQVb13s3QJWJRfQilnkNAfulFmrK8Pw5mKSj6nHo0gg4qrdImI/7+h/
xoJAYk/yKxq5c8vBPrNZKUb1WBx6wMAABKlH5J4pbYeCwkvbDHbwZtbdBhzk+Yc/HUUhYMGrhiLO
P75uTDtnQO1jUOoyTjlsTsMKNr5pLSPAClIyvol/9syPTf67qPNEUD9/Dye/yT9u4SgE2OrQpFrH
LQiknshnPW/Y4jFS2yozqmYrYdyjKe2FZOObHAIBhSEKzUVDA19FP+Trk2cTcgB2ILIt1A1Kv7tu
1OjaC0HZxfXzME14G1UzcY6AMrtHqHgLNv/VGRG6MO97jE9FzcvhJkXxXtAFvWQEPgnQ3nMQGEGv
7vwiHXqs34I5KCfkBeiKoiD99Xal0ajkCBFu18BPcxZUMSZJJBsH2L3T7D3DQWZAhO9hTbO6xdZB
wQOzYVYpIkmi2r9qE4p0aa+0wL8w9P2Oi2Ytgb/YmMUi9Ct/I4qG2eiT/HNzRf9Y+B6cGjxEnXtr
ACAYjHiPCGwvXp39zJcO9xgX+YvnqHeSYSzb2P9ZqcUW0QGBiBPFSRogYVygCBqJDwej+0Qb1maW
LhLffBE9FikMAFhF0gIBt7sMprFpeYvzS35qX9oUhzwPTQUUKL6ueA9kFo37ZnTDTIOvnK88RCVa
iiR5tK/Ex5zLeMTw1/nLngyHf1736Kzo6HWiX0Jig2bWdafEV3UwlzRpAZBNL7obSH53DeWKoCOP
BOV/5+oolBEMmNugKHf01MbIkNFhONb48W7ybeDqI8BEnIH94UaWp3fR3AGBKZjyAoJ94fIi3hxv
c/qT+J6iJmfwt6+XDwyzKhQVF+FgwqDGTvpXJQ9MKF62fOUbjgH3J4XGO9xYSXOrN94aVOE0QwZE
W6aF2v29Bf7Xz+F/+5/5/u8L1//1n/z6Z47bTegHzdEv/2vt3rv/Kf6P//6Jrz//X6vP/OYj/azP
/tD1w/Lx+Ae+/KFc9l+3tfhoPr78ws2asBnv2s9qvP+swY4dboAHED/5//ub//F5+FMex+Lzn399
/ErDbIFqfYVr/F//+q3Nr3/+ZdEHIcL88dLENf71A+Ip//nXQ4PDXJAn6cn/7xMN9H/+pTj/gBhE
Vx44nUlkkPkT+8/D71j/oEfniFICYAA9O34ny6sm+OdfpvwPhkywVeCr8P9COP/rP+q8Fb9l2P+g
aSR0fwB5UB2CEvu/a/DlJf6/l/ofWZvu0VVpau5GZHl/bjKRtQPfgcEBdhQJxqNNZoK1VZvSqBYx
cJVlGAEQKWVg6V2LkqgXozKGy8y6TnE2tkq00BmqzqaIr02+RPX7Fjm5FU2Ac0VzRIgOHH1uaEBY
Uus01WLsfGun+CN6rxUwHuHsN7bx0pfN30kUOJvRDnaZEtZuktz1eq0sHbAAq6C9SWX1hQl/tMqK
bldFMB6xfXiCuPQmt5G38RXpSrcngBU+BifK4FwVVYmvcmaqqx427lwuAtzU7/SuyIgrMHn/2Bz/
Wvwviy0W82ixNSIoXU7BOSfJ+PpF1yj1mYA5qoXVNu+xPvz0xvFJ8ss9kpv2wivGPY3JYdYJf/PW
V+/OX1786d+uTvSmB0WzSzGPqkRtUJXaw/B5kSRGsohN5LASWGtaYd3LanWl+GW8CPX1+Yt+QxMe
3qoD7EUzUN4BlvX1mdUS7XB4rNVCUpxgLmDfdhAvG1l5VcADzCesIa4VBytrubF2Q+Tvwi4dV8hV
z8JubsaKir+hfWuXZD+ab667AeAOX1lG86mc13GSb3NnsObn7/pbkfL3XZODoz1B0187elP2ONgh
4tYV9sLxqgji2DX8qsK4VlrUEmlo590qef3aaNLjqAfwlppnW/XjeVVclFI6uYICXQd43dIUGDVf
VzALDM/onI5u3BBV86DWtgViekXQXTWaB0PoXtJISrvx08qkZNWgNTKHyPEm6JJDa1pAiWILVyXj
pYSU1cTqk+GZ92olE+S3TOouDeVPrh3ivxTaNsFNOUZAIo7RouxUVgsxe6icGHPgZBhnmTLNG6+H
eRDDfR8Ub57BDUSBeMQCV/NsyAqt92+8R+bDbHcCHJDa4/AGWjvwfDmpFwG1e5SSSZjNLRVJPGdu
Vi8cPD1wKSxdqLBtbiOKP9TJohTWdqPlX2geQSX7/gUaHCuMkoi2CF0fJa6+E2ZJF0nVIqIlss3T
CGe31lnx8kneMEFFBn9cVY2crAL9tu8hkwQgDYxqUCnFMBBpJu/B6dphUU2Ctqio06wzsHoq+1UQ
ZjXOu+mvyo9cM8LJQFMjvBCjDHHodsRfBbPHxEGZ1+Sb91Td2ZYt8yqtjdepnT71yYjbrYbNfB2G
T0mv7xILQA5dCki4HdpOcyx22kXl+8Pf/2aEN8qU5q7Rtg+BX//MS1YOAh3btNT1WZRa6rLwG3ur
lC+BQc/YwoVj1E3m0CFT3iC4KbvKWLQ6e3kaM0e09OtVGOIhIZQXcFPFf8zubn1cRWMD9kqt1Wgk
0+XapWX3XlYVuOTWxERPDa6b3KZcMutrnAldLa/bWdxiaF8hWhwEQ7uuSowoK5OW6RSlqKDJ2D/U
mIp6bTrtVQJ9Ombh2kcjEvuZhsRD0jaunWHCEnn2DqvEZ1kFA7koKrncSkYTr9YlZo/YzCXBkhBh
uGYVz5Vi+gwVJkpQHMtNKvUPda3W8wCTFq9pnL0tYS6K5E0+N/VW2+bmO31d4Z5j3Y1FME9sU3gm
8XoSBSZAp6k/9AEOuYarwUyPQDZikSEvNQTBraQLrz3HwbVd1+4LFS0ILKm2ppM8/PSzLHlwjK0x
4nHWlf1NKJl7q7RtzMbRZ9TU8N5v20c/km9KrcTWDrv4Bdm7h1OSLk+3nRzeZ6FSLQuJHRR0PZa5
bePftAViMTlPp3Q+KlHZtvQKHGy9ocIV3hEuo5iKG8iprjo7vjPI29eJr+tuyujXVOIfigXDVmoz
aPh9AzIv0irXGCgsY1NxgxFcVtroxjqSVXPBx5mBzYyHuSdkPVHxwsyhUuGjqdQbWofSYVhQPZmV
xJRVxZPbfpymBFgCAqGLprgvnKifNYx0Fw1zRDzbqvxKzjquUVoDfjPYh1ZDmNCLhWaAtdamqyGL
mMBI1jBILp374rs+OnkPGHVboXXMUUg29+d4SxkYJJBz1IvBA4uCqMOyNTR/5siJgnYjTJA6Ln5X
wdsg9/Lc5kOetgm5/yybpHSeteOqTcb9+RPu2xiIE457skFKg1a3kTn+ek+RVPBBZX298FI8hJFG
2aV+/iSp60zHrKsIrGJhKB9Y/Up9WsAURKJWz5zfY/LIOBj/JXNfdsQI7aXHMH0GFfhVGoLbCjPE
S6t3Im8hVyJBRivaYmp1dP51fWllstkS3tAzRbYk2eN8My89o5k5It7URZYsghjadlC8KOYULwvH
eHcknXSi2bOd6xmdnEUUjTBJFoOS/jy/lN/AUiwlGT6riFo04uPWUViPfGaaWSv3iyrOX6eoLmeY
wYGkxg7Q8eprrVDXY9YhhipnIDnjvQEtSAiTqWszp6UTLE2mu2qauNiGzHU/uXDuaMfVO/eHVijs
CJraQiVA/P4fzU7Mo7Peq5G2QX14PWjY1oYR6OdaQl7FfOzj9CGsk33Fv1M83o3aNlZT1zO1uVFk
c70wlpKtAvHmu+itQJvFffnWK791yfypa+2zLMxgsL2Tingvq86nPKwkWXsK7f45yW0aq+G7VodX
RamtNdLuYnx1JsdlyPmAXjU4lefzb+PEbqE8Qr3YlqmZqbm+PmyjOX7cJWa/aCrnMRzsrewlD1TZ
MxujKQqPzRCkD//zSxpw4VHlwC1FO27c1xk0qFIpBraYr0E8nu4mf7wrpu4jKY3XLNZwE3IuNcE0
nuMopgCAZs+QncLAP7z0P14qbqVB4wXpQNlgPTpNfDUa8atUkj47n6JLTH930/8fzs5ruXEkW9dP
hAh4c0uATiJVUknFYukGUWq14L3H0+8vuU+ckSge8uwdMSama7oTADNXLvObUd9Ktr5GLu11SvNd
iCrP9Vf/1osTewummEUBaxBOz7v5iqYPujM5A5NqHcmNoLir02bdRMpT6mt/QP0De13UDndtjaNe
ktv/Gut+VH91hr7SQ/m3vVSh0Y92crzxYBdqrS8PdrbpcR+q8BfgwWIn+w0nZyGEn5TWXGWGspCK
DsiHj15jdyhRTLm+tuiGnf80DPkB+wP/AvR/Flp1ukbz3EqDZ2WdV8E0Cnxj22JYOfX6g01EuL7c
ty7Z6TdgLEu7k54FTJyzLW9pVdx2wegVBJfSCD/M3tyqfvpqD+Ux6HRUTPXxwN22ELSnuVU21x/g
0pFj6kjLk8xWY3T1dX26/3IUdzF8GuiCWtXujQwIj6GTdsW7xtS3nZ3euL4u7zuGSGI8Tk/lvCMZ
a2lKDj2M3ohjWNPSFzcPeGZAmwNLiLME0hFJ5apt8irXxksWOcu4jOJFrzaeJvt3makdFCzVjARs
eS+i2vVPciHT52pl1Ah8VgPufbYFzEEvjCpKRs+WzIc0nFFVGg6Dyi/QK+vrS13cbfz4hAFov8yy
vn79sEfPJAVL4omJjKBlwOpf+VL0gY47NpvG6vpyF9/s03JnPzYxe8xrMjOvarKdWTKdwswxobed
ZsmNi+vym3G1OrQsAKqc7Wt88TS4GrxZ7/gkuJ2HGdWj7OtuMoLWUm+1Khj+XTq4XJHkq0wVzPOY
apqxPU9SPnpAiu4pNxYYx24sqT90CkxCNnJd+nfKkMPKd9Pe2DqzztbS14mCH3Nr4ARR2NraStr9
mPM7OP4/Qa2/oNB1zKfo1ZK7g5Vqm7ZQH8ZQW8dF9GxLEPOKuwiVP7pQD3lKe7v+S8FGSz3DgLNo
7sZB+pk1pdv19b7En2bu0t3MPZui5h0iY7M42UvYefyo9DHVdWn/M/VLXSHZsCHdUYlJ/xoIxflI
YjlkSrPPPVir/1RqiFpq82+RSmgKEBQSAqQIjKY/P2lkIzMHR56iXeYgKSWEpfeKGT7Z+Zy6c5kf
58Ygso/44LbNwaz4q3rVHHTwnwICXE7YwXYRrfnHrAjfT0JzZlo8T7Jzl4KLxdjUzfDWQPr1ODle
4xjNYjLu4gbZybwqjkjfHYIpux+hSEXhr16ykK6Neb9GSp7JsFd2ryyYayPio69liwZoBbcrS55T
f3pSCuMFA6u178dHU4KDWgaLYVC30WD/21baeoIQWnAlB5q6iTv7DjvQRxDA+wTilfjzKiZe35mz
tO86FNSaAiqW9jAr0c4BoEgy7yapvg7H3J2a/Chn+VH3tWYRGcKaXvtHqVBKn4OQ7YD0GkWHeFm4
MfLCUskJUwIpbLian2Yq1kmVrzOz3GO2UFE/dXt71jdxXa0kajELoI0DqqSSn4xIx9wYmRQ30c1n
CJ2xEETbw4U5TCFIHEL+5DQN+rJqcyOYfT+HHAk0OdE+RaWX8c/XCJNj18ywlrZDmxgPcV+8zi0u
MabyNDvaJlDz3fUI8/06+bqcyHw+ZTbZICOGqLNc1+9GStAp2BiSCSyz3ZuwExt6hNcX/B7Svi54
FmdaJCDQroYPOinJh0BBYL+WL+jkPozddOuy/p6XiMVodQO2hJ98Hq4NvZplU+RtURq/pYOxSZYY
L7haZb/UqraGWuUV+bGciu31l7xUBFBFMTKVbZyezus9Z8KSrmwnktTK/rdKwUP6Szwk/ylxqKe6
FhdjH93KjL9/WajsEOwRExB8vfMJWjTEWVDOMplJn1EBZG4w9ocCfw8Kguuvdyl0f17pLN1DrbTG
In3m9fR2n82Zm1LKzNh6XV/mG3RY5Fqf1jm/2El0ypLfa/SycDoYoGFriUQ2M9Dt8UFGtwdIKUaj
vvQ5jk831r6U8lPFMSChF0zmc3bTV1XdSqpWs7ZEjMLBpygQkMqsZt070SZypH+0PnzsyW/HjOBj
GuVbYkFmMxHXv/4oFyICyFG0nQTjRKWm/HpE41yx4zTioiyoxlFR2SuN/kBDfC8qWBFNry/3DZ7J
SB14G9IWcM1l8AnnJxR1yRRLksFzhmSH6ufWgZZhkmHacrZss+BesvPnOSzXFWFa7fdMq0//FoVP
F8yHG48jAt7XBJ+fQagvC7K1AIt8fX2tV53QLIhQUZNtJWTWcRh/raktDOgkkxwsCtV46Gd5VbTo
Slm5W0X58fozfD/OhBFmOUymUbaj6/D1EXSoj74q+9QYVXuUJ5N7JNnoxoRdl4q8v86coHwcE219
fdnvB1osi/YJzCZ6v6dZxafYTO94YHRMSpa0wapWrY01mVv6n+7sazfGVRfmHqxFQUFzhbL6mzoz
92HXwCYdvLwyNvOqljIIdv1e6B4Z/ZMYb8DVwIZJexLy7tz/LpbVbottmgAKD0zAEba8q2JppZbK
Vjyg2A44ot9go30j3rM7CenMidB6B7B8fhoGv6gDvS1Gz6xRXKifO0I8mWD0Hs7xMdXeB606thWI
8iT4NRfDD9M6pvq4L/PsLef8QBR4qqjaciIKVNvX0ZCfnH7YD725qYXDry8txY0rZcomFXjttj3m
mY75CH+xoS+tY7gnzAqL2H/JM+ajSv0MRPkp9PdVSV9vjH/a9TYsy0dtuGmFcPE+A0wuZCDYkOeo
qWS0rM4cKf5qhPvQR/pQix1z2amvHkL7QX1GHKmWDPf6NrwUENgb/1n1LCDUZdv0OLKOHpPphdHb
O6CcllnH8NLzR5SW1spgv4yDvO1yJF398ZCk5fNYom0AR7DN/15/nBP3/SwgaDJMdBqB1LUAyL6e
xm4ImM8UFYVDpX9wEkVm9xr0fbxQUvlgZ2W+qHTUmWmTpBiwFPctVraDE93FqBefDCw688Ep81dT
pZgKysdYDt9jglhs4+yhTL+HtF5bCNBO9eMwlyu7LN81DFh7u1sogq+bCDEgLc6PlSw9F7PxK+r6
A2PDw4Sos8gpUMY+yDlpWwumlZpUlOR6A6s81p46JXwT51jSpbuQBwEpu1DM8k6U8M7w0eGyLP7Y
tnE1jzIP7bd1VVT87dqTZQ17rbcPqD4t5Dq81/1hXyrZrneqo6M0j+zxReVLD1WnbKv4hVPgYhni
pcounKsnG4gZtTv92m4Pf5vMwHkJfR+04y1g5TfFgNMZhRpFt1vVEN87i5eRHhvqqBCyE6d4zBrU
Yiq/J80K7tsheTciY4OEzFbEl2QIVoldLjqus7LSD01mvoTIBQoi41RJpKP39WCvtNDa2rXBLAEj
mRk5sCnb0SE70MS+H/2DuJwwS3u/sdG+XzxCCpnWAlev822AOJj0WXqbDMBUTB7WAWKO5QVCwM9Y
DjFuq14VOh7X17zQPia8YbWF0RRyC/SQv25uX1IDpS044Sd6jKPm27JWT/5iadq9njZUly0VJX0X
YMlQzl5ayOOp+UDP8B7laSv/ExCKpEHaTmZ3lJRfdtdjneMsxY4JhgDBHvu+mFEPkZZQQRCFc6r3
skEU1Affp+b1Y+90R7+qMH8sfeDliiu6aGoR3hc4Lt/IbS7erCQbOowkenjnuQY4hjqRJRocSi0f
5KT3xHeGQueiE7BV6OOjpzu0N2k5F29Werm0OZicQwz7+pUnpwtlvSWlQqt31adI7HORCVUADIEX
tLoAp9Q4ENeP4upokXQww+CXCB2p4/8rPoVwtE3sdeEP934SmQsHhByTueRtGMTuxClvhB+QLcdE
v3FTX3r0k8Ako/bTIOTro8/lII15SpafKc7WFlJQUK9gcD3dLtUUsdnOI+2nteyzxlprdcNQIqzj
pTEyq4G5iKD6k5Q/Cn58HWZvZm09xG2+CwpUPJrcQNLeXKv4sXc7NQ3vjc56qAC5Xz8jF8ML3rkM
HYguOMKJjPFTXmRTnWdqSTsyysNHKYzu4NwiIuI7W3NW4oX4KDajgQLp09l54B+xMeLio9G6fRpL
/1q1DwHCNhelEb2XnfFU6tmO6z5epJaXwAT0TMn/B4DMdtS6o4Y9RpVV71Fg3LpXxSb79nWh/2mM
syAmnqd3oY9unpwo4qiDBCh8fzWP/lK0WDBD/SXyPLBkm+vf7uJdDshRcNeBtVnnsmf8yYRBFz+p
Lpd/B+JZ20e/ylB5adWFuF+mIt7nkkHfpHyZqr3IY8S5aGp7Gxf52/WnubCXucCFwxaBFsTI2TFs
ZiYuQ4PDBTCtRyF5B3jvLptJQG8em1Pf5Oxri8kcywF5w/r0rGY1o54iyohIcGdu+cDoI0/Wj1Yw
PSsdk3VrZejpa9haL62EdxH55Hy7HSFqxv/3M3zT19eTWJ2Y0Qwe7FKg3wM4gOl3VhbvGIQjC1rE
i7rXAY7UeIHVj3l5q1F+oaAWAj6Edcpqwsd5P0SOgjbPNTKjRsqec8Qr+Q7PSNPjkEknsIvu0UzZ
Y6RkROWNlsGFUPJl5bMz2xS22pRTPngjHBO1dp5su9gJlkJSlM+Ok/3P727B+RQ1M0MLuFJfQ0Rf
jJWpJfzaUewgxdJrP2vQbQslooI07gPLcn3dv7GbL72iOFkaGEdWPL9UTCVLMj8RXB4z7tyWGc0i
jhFryJpxlZTjQ5jcVFYUmff5hqLhI+iUvCw2bV9fM87HCOF0TVyTbquS40mIkmodA/E2/Cl14XNK
U1ju8PAKbdvb4amaupHc+IvwxvTge0fIRoHjPw8idv6nkOxUfYX+s8z9PRo+NdL0tyxrbaGO2sf1
kHFrobN91NsDna9e6T1THQ9x0X44+qi6QRD/vr7OaY737dOK3EB8WMgFZ7EJ7WDJKHTeaOi1baeP
f+RgHlDcIk4aI8TdydmBzuL7Kq2xLJRWWvf5tCjpuy2yJPifouPJqNEDQ9aMhiImJQLX/Pn7FpJs
Nmlgoe+g93dNlWLs0i8HA+cRBiDaohqfzdRSPYc5AHiubJ5vGQ+ccAtn3wM5f4WSiw8CXeq8CETN
PNXwDfWybFhBbUHRhFHeCkqb5FjNIphmBz6h09zXvbMIenPA+j3epnYnrZ2uu4urLl42hCY3qK1D
00QrzBMqr0DseWkpsxc2yrjOqkJ3rcD41e6aALyqofmx6zf9fq6Sae0XWbHpiz9FqrsVeo+j3m8L
+NwrfIAeBwMxsdlKUrcIh2JZhqO+6BuOfNMbDID8doPVWxbEa2mIniV8Mt0BNBQ8gB2lie+aIdMO
xm2oopcPlq95cmDOnmU/BIDoVghMY3k0tdM6aPxiFRoorFhCFayqp3LZ1cXr0KDzAIOiXkQW2iMd
fxbn6bwubOc+msdl2LQ/irLkZnc2gZJ/6KX+c2DatoDKWaMlHb01eXfLMfcCONQGKwAGit9LjBLE
/fv5VKZBXcTAT3AGkjY0bXeT9HvG/Gdhmv7fSULMPZxUL1C0eyWWfur5/BE1AQGi+3n9MJ2Qn+eb
R+AVwL5rsO0ccao/PUimGaWsj1Hv1UrTuWTeuVuqGK93vjYhVmlPbjGZ8WrS+rteWpFR64jWqiEj
dNu1GuuHHqWP5tiFSx83E8TZ2vvAQwgPIcxhnrzGlLeGRLmpYxO6KJNpXrag+6w83QGKu59zvCPR
MXDhAkXbumJkk9Y4OvlhGS/QhNNw41HvzcnJ3ETBlwbfMQ+XdrgRxTY3+CCIe2L4Ov7CGOsuluON
M7Z3KTx5AJu2tC0qukTgrdeS0h2mEi2ztBr/0v8XnuEveK7vdaUPXTOwUFCqlAMQdMdrobEA8JkW
WjQVbhMOf/Qi36elVbuNiflbqTCnk3sK/SBX9sqcpNt6/iHbqeIBLMf5uJdp/eLrGxfy33TuSgSj
OAjd1C0qNXjvatxe4B3iTB22j3nnHxH/8Zd6ZGyrMZJWQ02bqy+bW9nlhfsI4i/tWjrIFHTneKCh
8BnDJ3y/0i5Kb7JnFOaQ3ke7iC5Kt8C4Bzx5HaPPPnXEDMdGcvc5152tX+ToK+fMH6/vvIthixIG
h3VyvwvQhVALjETKuC8Ko8BsO3p2lGGTFWW2CMwCNQVux4U9ZeumdkS51h4RlP3ToHDt2oNauYkJ
/DGfJLcGYeZCNHAlSU8pT32oA7Nv4wTt/MgLe3atWO48p4Knh3fGJld/tVId8ncga6IlH5oxwr3G
9sfrJqUCtjsycDb/aWBme62ul17vB6CXMmNZWvE/o2guOwX4Rb0OdmXmfJQywD+tax7iyM+XUinQ
yFrZeYqD+foi85o4PjayJwUMsqcIm+oBvG9Q445LCbwaJd1whShnTz2/ymv9t6G8YmR6bxtd4ZmB
2SzmPE+Wcw8eNMqk1elrhEHyEkxM507/VLPXs4UsGXfR8D75huTm/Ugb9JbM0KUKBUFmHgZmCjed
eXbDJw0cGiVNuWhMO/MGei8qjmxU2FaKSxaGUH1jrmdUrnHjYgASWM6wGACiBl34NmXDPaNECCso
3V/fSRdqFe4+djZ5JfXD+WNFusLBQhAduAIkVUk05HFcMX+a+nBjamlfyHEQlAVOxy2L8t05jp46
egiTMADek7fxuhq2ahPClxl83N2k4tecjokXDGWBgEyyC4PSX6T8D0AAyopg+V5HTCKMwfIxwc1+
DsFULPNuhnEePZcR+MzOpIMUDA5gC5CRs5mWi0lrAVLHOE5KciW5fdDKa/0utqIBfw9A1wVA0yqE
jF8V6QCaXy8Qg7MWnJql0KpYJzrPxhgU7TfhCDY1UrmCZZkuhsnY+2WCwXEHiF7T0TKdELCzZzNa
RdidReGoruoCZ+W8zrH86+xFomLuHQo5ls5RcbYP3SxA5Tq3cELGbfDPkINx9sdkC4tDB1xm5C69
ogYGUyfnpYu+rrbquWV6C2WwAdNJN+x+9Laur9QiQXBUsXd9N1hug81kOzT9prKQ+hhqdIsxYG47
InFwC1Z7oc2FrAjZDftawKjO8vQwb6yuU1DuyOPweRyaH1GLBTqJJz+R8rcIdcdLp6hd1Y0deNf3
7QmcdX73MjsCn4dQr8p2+nr3hl1bBADuO29M/HRpFNFaK8FvW9EWe7JykUROtkiDno5mb+/rqsRB
0c/fDEY5LgYIqJyUWDXW3IZLyQdsG0uyF4zTa5UBwGiG4a1SYjZfFAWuGtnVXTNFP7Jsnfvp3djY
/4cY+YUX+YXVdZKn+vY6SD1zMjgbynnzJ20zySryrvMMxfjTWGbkAnXHB0tK/yhxFHm9nB8MJLWi
Gh2iMS2WDoQiQjXpoT9ES3u0YnZx8hCqdeEmjSR5RmWtMog/Cyk0EUbIWqrh5m7oa4Iin2NjmNh4
tS9dFFWwQyvdzXp2dq6CaswlWtuSuM9oStt2OnI7tJpbDsi2d768kkznkFVAug95GaruIGm0tv3g
RxyGOC1hPdK3iL43M473k+xNahZ6ylz+09Gip3hMpnYzBYBY2qLSthF9Uk9tu3Ah9SP66/Rwezjx
EVwV7lS4BXIToiVaosctVuSY4IabJZuo03+oPIRrOVHp6j20pqYrcFAvn5JK6QRGeQe8N17GQ7B0
lHbc+g25L2Mm5F0H2YvkcNW38s6cVN2VG4W8JdaGBc3aVTWGuyjNUH2Cn4JApguKrPHspsE6UMib
ditsu9P1BCZLE9oDlTOArslmDOklNyaNXoadvzM6rfb6rqhdO2T35eX4IzJab4RIpAzaKz2h3lUK
ZLGbaOqWZWWkbpAWGANimrxScRZwR21ncIWhPlh5ECqRiWtxhZ+UH3JX2VuzheE6hx9hztSyUKrR
tefk91xnKENSrXpKY8uuWlUSqRVqJE46/hvIYbmqe3v26naoFoBIvNqJQreZmBgK6cI0GiLvxACT
qnWm9PO6b+SA5oKnFPd53MebELDuMmHo08hjvigcyYGIkt66lU7aGefHAcgj7TzQqHDWzspUqBwd
HL6ADsAseVUsQ3SfZd8DV3dPQ2LXkF+r0Zx4QCQcTyPvkn86VR4swi4UnIiVgaS0Id2EZIplzx+L
QCf0MYWg1Hm1KMvYn4MBBwXPODkia4o0eaMX/EzZs2jwxUwsbsS5S7cmxSksYppb4KPPip10Tjsr
7ozBC4yU5u5kcEb0+gUQ2C/KnYfY/iuQjemkWaD0MjxfmRs7ebHjd4oXeZR9OHPLr58TUSa1/2kP
6Z849Y3FCE6p7LVdayNBpa2Vsb6Hj3H94S+0jgRTFdMeCwq8fF7e53ZgyVHNhFU3itOwRzSrRc91
yq31PKY3mnEngaBvP8+n9c6KeZTGaIUWrBfWWAvn5aZolGWp4XCZDM9SUuwUQH5anr2mIGlFw5+J
7p/ZOpDEe6q2xF7kGen0Xe2Hb6FCfDKTtQapBf+YNzFQHUBcUQSujTL4kJv6OYm3aCr8FrP1Nqoe
Ja5sMRkstew9w3rJgOXcmysZrKUFsq4HQyLVQCOtcRWZFOkpbWqy9n1cSXdNrm3i2H9SHE94A4kp
g5DNE8NBs+SwMYI3guKxBnsNX0XENAaeLipe2yDPfpX5cFS15O36r3eprcrPByZbgzIDMOFs61l1
AAli5qVTBt80Yh7MwfRs5wFJSrnq8eYrjmoU3kPDXv9vVraAXooZJTDTs75QN2WZgy87aMHOeZn6
+jkcw5WlNc9iKtRAOskAvaXAR4TO3fW1T8Xc+SYCf4ELBmUPho9iU38q6imswgTDLZg4XQxRDvHp
CdlZgbSbSmftQ6FzGpurt67fpLx5peeDrauy7Jvo12Th7jsN8rHo/kZJ/ANxKIRN8CJ07JWAkSu9
/zT71U5shZHpNqsvlOJhtoIns1f2eVPQuQ7BnfXFO5iUZ6d5TA31IJf2gxOqd1Aw87wl6RT2kn2O
1WxuHRIr/TWZOPtKE8punXbrTF2KeLYwmgNqKH/DpXTogCq9oECI3r6Y04odK7ameNjrX/5itGAg
DZEMTV2E9L5++Az3q6jSw9GTpeo1ZHSgArMRoIEKAEtTmavry11sI9E+UviVNeQizykHSVw0WtCO
sHxGB5sR/Umc8b4Zfgith9FaJaPhSUnigdDeiKGaCPCmHN8Ajn4TzqEHih4K2Htc4dh1J+u4T/tt
KkpDigIFXFpOlW4/t7gGhEH+u+ySe9uXXk7DSAozQ6g56cLsUkSUE3RpaI/i+4T5vEf7+8G0213y
u50Rh+vuad9tdALV9Y926TdCVoyWrQaGiy/39Tcic1XphvGwNuFgnnuP+n0nwEdaZbn/HxQN8Zt/
O4w4bvAvcHv6iQ396eNkjZIFuawPXkj7VZKkneX4eyf4ExYM8hGqfeTvWxlpuYtspnvX3/V0tX5b
HD8FMKe8LTobX1/WmkOq2Zq9T7rskFXkH8Pk70orApFD1Q6lejFK1hrruQeZiyVswOpEBYDuABtp
WKGLHhOESAGNLoZwURm/mPaa0jfT5pfJQnYC0d8GyEqq4jhfo0h6/fkvcArFPIzBGD+JgF6fHSiA
PXPcKcABqsJ4gi54QoJVSfEQ3CFF90El4hq4BUZJt1cELqJGnrfVNj0sRJOpZdI3iyHt1lWnQvu9
JRilidvj/Ot+frqz2YrAF9OiBfEmNNxATx8s9n+WByu7sB76LPo1gr4TQ7zSxs4+lTE/AtMUhSt1
4AxEdQnhn9GiM4XrNHNAb0o7pInvBJKTLtOgpn96W34quP0NnMR0i/+vgHHGy05CR1ECItJG/qLG
jERcYmIqOTX2jezNvjAaRVJNR0wCzI4jn1fIutJViZK1o6fVfuGKBAKPzY04wAiF7gUAUvOrxw42
r4B+il3UhjHewEQ8E5xTHDs0zlRXrnX4p+nrRKmrWflSDP8xbH5TSuMwGd1zitAHH+OjqqpnQdwT
EMACTqFbNHO28DcinyjqfKn7zDQ0HQ4+WOrJce4SgQ0ThILZbpaB7ePB4N+d7hdTSV+lSXmgCegK
jFWQRaumaXbZ8AQ1lnZLtmwk/0GTgvvKsbci+ZFC0k6T/0LOEpB90mUf8psyB2sBFxEpl5QOb9wd
1DAAPsWsmHcOK+vFNHCp66jXq2AVTdamTpNHfYZtXoiVinjeRJV9uHE6LjV1hUYiOpOMw2iifj3d
U2mQzafALbhtX82pcYu5X6ex+TRV6ZZutSdyDYu9iNDRPYK765rkNah7T3PiG3nypbLi86OcRVUr
i+qq7fvRC4r4jYHjViqx9hEZg0WyJ8Jb2VbPN95fNBy/nT8kXOB/6iDSz7O7ekz7RA5gLND5XQuw
UFFVP6RnS26eDcFdELknwiY4nR1ENIAzfeO+v/jWusGNAddGx5ri6w/g61KVJKl4AD/fDZq95kk3
o3IX+aBvy/lneIvueukycf6zoH4WD+NZ90M14jDGJ4YQmIC5kw8CpKGQYQknoqqWAIsBhKrDW/f8
5WiMMx9lEBxf+BNfX3fkikEfkgjghO3RYPy6mISUeo/Do9q2v5TeOJiz/ZRo/gv+gehvoNl3uvNt
Lf+Q5vhNUgEhWT9RlFyn/R/fUW7swm9GLyITEcqrZHtIQqnnP0gQdCl9DbJuf573vS09xW3wI631
tY8xJSpIBxGN44n7TB7NfZTeKdNOT9JjMQUxkUZtkHWYmI8ih5LkdDUlbQPXYC2lhVvZ1oZOYg4c
rz5y2MAdzyuRM4hd5mQwAK2VbvfdQrLizFUmQohc3vwJLm4AJsXw2G3e8ByWN4WRmicR0Ef0ubnS
HJpt9gY88wvAzoOo/AIag//9nNcP28WtDpcTtDv/8Q3aVQZhLGWWYF1wuNMq37W9TYOmXaSIM7Q2
peYYbq4veQkZhKkVPrkCTvYdK6J1zqiV4n4VeWUgzW+TPO3TOvvIk+YofJh0Bzs2aDuKnGyaUD+o
8s0KUsTQbzHGUkGSCp+bb22cIjbz1EjANItnsLXiLaohm6gq8h0kHFlGwzGx/BdmHD9COX8TxNoo
v0NA50awO9muf38QgByQW20oFyIZ+ZRHWkYvRRTeo1dyQWm5/Dtbi3tUv0PCHVMq+dAnybugAIgf
J0UclfbcU2mNB73kGDo+MMiYBzWFq9pcHqNWukN49SlqzKfQHtdzFayv/3wXd4xI3aiG8N45RZNP
D4w4VNabAqOoJgq2qdIWeQQvzXk4gHTiwEhJdKsSuZiR/WdN9SxCIYfZmp0zw2Gj4DUNyo0ZuZQw
zX9Htnqokm412T221NI2NPIdYkGPFlMiETcnTT6Mlf5ko2bbxv9EZGmxCm6jArz+kZcgpYu2ONqQ
DgY4BlZc3Ahdl2AtUGhQpwA/CeL2vJabmyqXp5lZOYZkECCDNy0zDpZJxt47686in5NbLyA7nrQx
2A4z7qLjdBxr+8fUra7/cBe7Jqg9akJZXACAz75ilsYUjLi/e62VvuE+c2/yuqJBOJDDTpiNDQxw
6Ft6s1PcuOHUC81CoDQsDPiSYfWp1vy0a+ySZDSSwV7Kc7/vU3sNmOxQl9X7GNa7osruGZBsbVN9
Mof4de5xNJCUn0Fk7/uctmE/Gsei9jog1NjErHUNO5hh/J1P5MapkLIz8VQ+xeagxRjp+ne7NNDh
2cEuC6HD76AvJZqN3G9JgvQ0fDRjx23857I0tiI9ExW60DDt4vlQ6z/1hEpLYJnrwVwJ72funTVQ
sLWgcEkNI2VxlHOjQP1ZfUxpxtUQzcXFqeXAUYN6FaXy7+vPf0FBAfLKp+c/q2cCcDBVVJJd2HLx
poCXAQhgrcTiedgcc6s+pqG/rVr9EHGtCobujQe4cLt9eQCR8H368VumvG1ucwbsxtw2wD2dxnqK
QBRZsUqhefRTYw1vUhzO6ytfShzg7VCfE1sx1BJKk59XLopCnbGIA7nMiAAK8/Qy2e5cexmq4H47
72val1KIzbQExCBldMEBjZXilW79SnXIbsfkHiOtBVZ8GCmLwOMzJhbs4BNsmMJHZzoPQc6TffCt
MDvkpNl3anovet9dYt9l9vMpm7g5tb50nHk3pGBoCTJ6PR+Qt4k1FWY0EVmY15ROIjofG/FV4z5a
AK7ZzDaNMZphMsIc17/rhXjMGRZy+CxOoXIWSSLUcBTJYmkcmpZ6ADwAGIZF7I/sW4rqF/o6X5Y6
27wxNj3ozHDdmGKSAQS/jvITBD9mtCe+7PU3u7Xc2VZVpSYDUcNNkwGSsYmPCYxbxhPe1AJSujkY
uNTq+/J6Ik/5dDRkJYrMauT1qlhZF31w1+nRvUj8EX3bivI1z9h5JZTYhQoOYg7o+NHVuf7SlzKy
L09xdkyaUu50RdzpQk9HR1ulLOV7ZpybmN9Ttf9mtFdlH3kK4OLOmC3z2NneeISLFwSXJJL1XJTf
4J9Q1G3UwTmpA4hAt+z6R4dkKwqCd+BNj72FaVCMWlxuyUAe9IdyxK+9KV79cXaLKFnXTnmDGXQB
QsA3AYFCXsb5Oq9C20Jq1DanCvclEymrklGJ46Jhvmmt6L5Koa5Yxn0cWLdumwvVPyxghCWZcMC/
PZdRZNzvsy7NZr+Gq99mB02V3AJvHYqP9P1UmbXB39meHgs5+YVo8q80HY/pbycbP2IbcFIzxlja
989dy0Ck1vZKWe1ITUB9GE/R7CO53Rxv/HgXsmmemRgLsYJIf5Ie+bSLhzSNsIJmGKtp2dOYuiLO
CyIzmNJnPfI3ovXVdGgwBmP8oGsufmqHQMtvnN2Lv9inpxBR69NT9MgBavDE/7ttbvq/K3/8UcOl
KPt6VdjFRvhmSml04465fL2KRhrGMUgQnNduaZaiKDbQzDR5U4dRkGig6YtQLp4UNV+kjfTgtxQV
atq6iF0/Xf/2FwOWMGNEokpsGpGuf3rpJFFnfa54ado4S9xpVuJa6+fmSfi1hPqtt70Y+ZFDYj3R
bD+fCcAbn0dHC8j4KzYk9x1ig+s8vhctqP/Fi31a6VskboO4DFmJ8d9KRGMFhpBt5o9izGgz67m+
3OWfkQpMczTxLc9BYH40YH4zUAl3RfdOv3Ttj77r+NqyVNGUTV/FTVoxNqu08AmDDe/G8hd/R0YJ
AjWsQUQ827ztpNZo71CQzjIjs0S7myr5WWnUo9SrC9g8biAHeO+AuogNDrk0zntf28H16vs/ie08
67GiLdpmvEVhuXioONdM/DTAgedoJlDokT75xOWxGFFq/Ohz52FmSB6aw9Kf/McW+rN9M7m5uM3+
76rIbZ/taidNfTNkVYBp94KiKCY5vcYub5XD9S9/oZ7lxuHtjFPIPbmGfDpAuD7FZTrx4WPuGjHa
yqPxKNL1pjIeJrvepaIZcH3Ni5vt86JnFy6ItyQ3/JIiuipXXQcmhjiuYik+WMNW7LSoBIEXuLPZ
rEE43QiUl/Ya2nVCXwGWMzP0r1831ezczCoilhifK6oPeKw+ipmV8ATy4/zGTapfmDXQLKCdCo8B
qeITAvXTJx6swlC6ovovzs5rN25t27ZfRIA5vJLFyqUsW9YLYVkWc5rM8+tPo87FxbYsWAd7YS8B
xl5WVbHIMUfoo3UauWvBndlwjkijMWyG2FuSS8tmgYNdCr9IjVuGfEiZBomLueq3qXxp8/KEXu61
+D7XjJe1VDyLhd6krWSYjurH96XaREeDwmCBX82a5Pv8ZV0ZVR6xOn0bLKXwBzcO4tFa/IlZi1q6
V72rPI5tsDAoayDIYaNDDYSA+//ANllj1YcmDxdg/R9jLw6JD7fzYGlNh1KGeV05nqYiRSaZlz6W
w3ul1QLUw7tkMQ4arsOKRkMHnOrRi5Ov3JbfpXp/vQ2SdiCzbOH+xbeQqlmNesJO2DrYqvCW8EvX
vOlLndq5eM1xxEWeDySoxzozGdlYRpq2sYGVl+WAqnOV+SBn3Dgi+21pVTg79oudDg+rVpFF/RqS
LtIPBP4+INw3fUE5V62tbEuczRgjvdro42BJot1Q1demI36+O+diY8R+AKAD4xaZHBPJdZq86gw6
s/yuOu0XsoF3WsHHi6DjSk/p8k4X+fBdKPimmZOLUmrRVboNvFhWJNc5UpdCJK/l2qWZUDoIL8YK
y3nMazxOtFsMn77ZhXExSnWkR5K/Vsr0VNnTpZyoDokYACFHP6UD9d6wSLX2dhDL8/sUq7b6Z0aa
d/P0WKrGc+Z0t+sksyq/aJN9FqpZoME4geU07NA/PNYxb5v+OZ9sqL+Ng4HneXyNUPiB2vCmtu0g
dxw4bF/EkvdB4V/Xc930BFS4mml/OKeNfsqAlyRs/o32JYrCJNaXA4bC+iablZpRgj0ECNe+IVKI
g2klSSueEu2ScrwB5PM7S3+mi35lDe43Yxy9kOHhISnupV5ZcHcbGaaRF6NIVlzfbmDRu9OwCoiB
9s7VaYBWvcVL8FseNYf/IkSv7WnScBoH5FZ/BkkdQLlD/sbDok2jv7j1Y26pUJejfUQXQPOOOs+M
yZBxsZCipsPNv1//fYb/8bqSCACWsgwGgX9xLxerTAo5TjQEzRdr1PzYWYCqybgJyhxjBUJabYmT
YUSHDj60wWCidrgHvVkBQO5c4KZdnFK7eJNb+GtgYyVqT6LI/F9tfNVkxokyN5uNGyGB30baVuNh
8+LqREPX8O3ZAwqgvsnYcgK1N55EOyMkUG9mtEYaTfoi/47dw6m17iLGQFY7vamTcmsv7l7volu6
97UBkPvfF+Uz4QPrpbQQ0X0xmPsYSLMxrjtl6qZNoyMy7vrsMaXHPbQD+0zoD1uQ7aXShilfi3QV
8IXVi5plx6lHqFvKg1H+lmN/nmd3N87Eq1WhREfZLZSfmqLj5k0rEQKu6lON/hDa/b/f/WeZBnoe
mD/0ElnL+nBHjXVRuW7FMdip7J+vmY1m5ce1AdtRzXZYh9Nn3P77NT876rlMENnWrVyK6z/v4rZN
vXkaxLShQrte49SaSLmju0/VuwmnjC++oPej/K+7FpYVKRXlgf2xKQU6a67wCOD1psbmLB7ZAXKv
2tgQ/irKkVH6o3HaXVyU4/9KhiBCHzWRBussLkucYJIv/74C1qeXgPhko6hyXLK8Py/B1HRVySCQ
UU80GL4z50GepUaQHBzhshikanC3WI4y5AxvIVE6ui3qRcvj10VnCkpqwMRvJkubNO775LFfVd3R
klzPVocBfCTeGFOzBiGSa73Wv3V+J2Me1nFpgrEaH7zFenFXjdAyDWelqfaLfd23Db9YSV+d2LD8
ySRzKTx/sPTrOiNBWlOiJvP2AobL1JIjqesG/YjxheyDdxme4zasDfbkP5Oi+GmVbYtGudIiTlyt
/5WMiPpAb/77On56GbEMYRqMhzXwgD8vo1BYBLBxkXjnJKZOfFTn4WntXtsFCEeacv9+uU9TZBq3
///1PpxmMm4zF8QVT4s0dtPgfFuMDhGHztDLum2L5eK2iMxq4+IWw42XZm//fv3PPi5zXwY3dDZo
Hn94cETlNKmNmcdGG+m6dN7O6N0H7F7e6AKH/4cWyvrwf3xwyMho53Li8HOtiP4jR85RPadNSdsn
Lu4b56XOlCthOfs81jdLXm2UVl7WYiSiMPn3B/30kTX5VqmjvXW2/iEska02Uy1XNgud+bVjc1EY
R63JTtrEx5oBohvBpGFE5k1AO/A9vTDn2q9BdKW1/vvdfBYjKcE9BIcYslEL/3kZWmnNpRj+H+93
vcuGtmfax9AoRWjLYt5+1rUvgtanUwLcotmzhnBvcub++aJxigsBNju0r1ybRRNvaX2UhMAhqrMu
IiaagHF8NbGfmr7xp655nMz8Ubenc5eKkojCZmqnYwRTSl9f3Y0sK+59YbMp67lXEG0K32lqfEBa
j/O7Eb6bjmxd8KTbnXaZkux7rraP9Wj/9JTfcZpD8PZiv9T0L/LDz2bNrmmv3qQUfTYWW39+zm40
BiaRyCjy2DrG2oMzOmQ2PaVIYWXbNU+vkJX6VjzvXK3dKUYaMDpPsKMo8a615U8lkuesfcWOg02z
PPsuq/F51pyjmmd7O9N+stdljcPm37fEp91pa52g8sb55+MQx2im3rQFkUep9FDm4jgaFWAr9ZI5
9doICRUR6ACaTDRnQxHv6pJa5L95DxDwNPrByCQ+3iILG+h2anGusQc4+oBkMJeJ87uC/nieMG5W
XC+o9f55cn9pRct+DzeANf344l18VkivABedlTZ6fh91MB3wa8dYuFGTyL5N2+nZUFms0J57IgX+
noZvaLcjA4R5aMPuy5D8WUj8j1f/qFJiw1jWLqg1mBP5Ywm82o8QTxhxe3bAl2Cy/t9EJhRdOAG4
a8H28eQ2hqauR3aYNlmhHJRR2atLcrdo1KNWfNTxYtE5gtZS0ammGzLzbVcoIatex4VBc2YlXzw/
n9VXFpBgbkO8RTA6+vPx0atZ8eZ14cUjrcYn5KxF3q7iktdo/gVdCql25z4nXv37a//0uaV1wLGL
SmT13vzzhbGl01or0pE/gHZeO9rROknWa87eSjlSG5Dk02B2iiSMo7MtwXjnrNqr6IZIrwJtivYd
myMVGYeR25iM7BYtu6pK8dZM2aM6OQcesa/e9Xs0+Xiivbcy0XyCsXiPuv9xoplVOlpGZ/NNRHXv
69MzXC+0V31yXbpUHjkz52aljdvL3pR7s1ee0X56CI/6Z6lRZWt6Uvqa+RZNRhjbSA/76rGS9oEW
7g6P7QWJs30uB/VUjITSBZHHlPxirz3xhxZbofSbQTxYGWKWnZ3yoXrJEXqOinrbqd5DC/tu1YY4
QCxSnMvHHEYRdkeWYGHdO9tEMU+clpmOgInIwIt/oM24WzuR60DQmp0rj2lr7MAbdBl79t2bNVav
yWh/k7Z3GycTJZuODUnSv0ypsVH0kmhv993G0apL4zjkndkXk4D1aPzreoN2V20OMTAqH47Oackx
UMgZWFXafGFN7X6lJK4902iev6T1rrfchxfjeWRpmhzJg0/y4cWSSILacemaJlie2Iq3X4rs2cZn
u+/v8Bo7WLiyDWju4iLe//tp+ExRw0s7JjIWLBX/WnVLe7ecPRX5GKLc67bRL3ZbnOok3RZ5Bd4A
SihS7apBIq6ZsAGi28zoXrO8A4L+lavyZxRX8K0sHWAz6anmxxNVsTGCgVDJsA7VsZ1Pb4U7vTTF
dla7FrMt98Ybsst7ZaEP2s1qLk2nZAxmnCn9KMq5G2zVX2vn2cjDVvJ3MvmcEMGyOL3GtPKL7Oqz
Zg0ut8zpPAoiqEkfkuqypT1bCwa970nOIlo2gcxwdHWODpP9RNO9S/vm0dPHVyNqXpp6pguTsUwr
Uz+uwe9KsqL3foiV+Yrp4qtjsYHMY5u0VE6mEK9QTu4X3Xiyo4fcyV+TpNexMlNh5ngbUdfdF9nB
JwkjHiQQajmZWfn+GBulak2xuSBuWeeNSe7crqtM6804sfaEfv7RXl7+fQN+1kHEZhbLBkZqmF59
zEeyUdPmeCKNArZzptG1U0eP0jHyfnVAJrSpiIMm01+Jxp0lX/nMd2UdPyQ5vtFLFBhWzNIqi0SD
jq1Hl4TzgEdWiQYqECadJio+QrNyhaMpPdE5flL3c+qhKZl2Uds95+sEVyseV61JxJbXf/HZQLwi
Q10r5b+wxKjHGh1i2LjJ9WwnZJT5ZTqAAK/2ib66IsiK2jfCrxf/kRGX4A3IirqbpT83NB5Na7rO
3XRnKqRkJQvhPgjKaSvyyG9pFs+FcH3dyxT8B4uNjXFBoNmtuxFK6iuYax6GvnorHFbyLTt/Nmae
4XZuvy/5l3yAz3JKjy+Q2cAaSdyP8cvraPMPY8n2WP1LOvptWckXxTCY0qrmU570o19A6qmEfQd2
8aQn4+PX+cRn5zqqZmicuNqwRPvuGfsfJ2QTV56oBlqnFen3nMmbZNDvDeYxtWljfXkUbfpz/b8q
8zmJLWT3CJ+T7Fou+RvmXxtnGe97yXRS7keF0qKxwj6T91at7AaluSnzr8LHp+HuP9/whx6AHZdu
bby/YbaMlcW5juorz5thQsffdexx1lUKpyq3rpPflUSwCTiXZlZbde7O66aRyWeTOjVEll53Tnob
F91Pqyy+d1m6+/eN/MlhuDLMKWpp+jjAXf9MmYxIUZIqzf53OzA34yOS41exdjyF7X7RKv5MIIiN
McUqQdUAovIhPxuLrM4rY6K9ZdrIxeKHdhruoDg8jq5xUWbExYEtvLvYKRkwojxtR0C7jYvnubFt
tREFrdhLtd3V13Psbs1Bu8o0lSGwlWn4kdW7RKW1OeQIPWhnDqxt/vtafaYkY/LMQWasUfSvJuHk
OnHuxTz0Spw+Gs0YU9u4V3mi3I7eTcqhLjQnmHVcErUvujyfjQY9fJ7hBWFY8zdaVCWF0A2Thm6G
MagPtpP4kP5qs2m3ZB4KA4BVvrTozgE3CPUIYWj2kNsTVXe3nDUrvTOtbBOvDklxjQ2ryWjJNya2
AoxMf8K37qwEQ4bYssh9t2KzgQXBwZZqoFjNUZHuiRiVYoNr035T8vMonbdBeo+G0V2Ban4iUtKo
m3H0Rbqi0kWF2PbFjfoZUGCtbdD6aOsM+qOAw9abOR06usJOZAJJc++dzrb8PjbJnWi3ePbyPC7l
d6fNPZ/c32L6ZF+UGPpblC33LdfHsedfY9s/fHFXfFLu8MZWo3CEfqTwH3KFFixZ1i2sG/d4zWlN
0/tqb91M8fCI1ehr7z0mpgjjVmPFv/qOJ/VLQ83B+rMIYcHd28IIRtaq/FTV70Xr3pux/vTvd/gu
Gv6YhKINQNmJnFnVPmqr82Ea3ZHsadMrw00TF9eFVn2XUpx1cgCkvBt9no5l1TyOQr8xuFnwQtm6
9tmMWsJtccU+9aaifDQEMlSNwYCrJwfi/bUkXn0dPj/rtK1Ya04ybJjoJX0oINvZVFQ1Wzgn7eas
m9ZT4Yq91uthIqCJFCcjfXDyFIB3/VzBOB5T48Hu3Kd1nvJ/KCv/KudR7+g8diim+Zdv+M8QyYU2
i8GK2o1RE8xbScVlRbvc0G/aUTS+56ZfxMm/P//6iu+zNPoXrF6s7+g/zrsMoMbcj3a74Xm9V3p4
rIY+q0E6kwPb8jhLTGdpfPY0yKrHhuUPHe+YqWFSs3g5DSpR+Z6M3a/C33rZ/7iNeFusBtP7e88h
/9qm1UZWXEcTOKJxK7T6WmsqUHLjnlUocFvZI6Khb7pIHxNVnJKm+kUfrfqixAc19Nm7YJuCchFu
GtZ6Hx43jLCKHO11uzEzsiQhlOmINMUiyeyAhxiBW2pNoCtEJkj7QE41IbdLCz2M0hU+SxFhoFwQ
/PpCZQAcV4GkFZaJeQW7xM4mbpuT2WtaWDdiCxsKOXM2ngcHn/kELh2YFmVr99MVpJ8Dzg7MvhPB
HFceIwxTYwM4kbe+E6tUhkBtbRyLIDlLYS/brNKfaBDG29VUfitHaonMiK+xcdl7g+qnw1DsK+Cw
/ujB81suXZsmoTbVYAAj+1gW6OGnfltOmR1EDJlDoHVPohmjTVKpoTI4+iE2UPfHi8bgDExVw8h+
UpJvnszSg8eRRkTXjrXSjldCs8MhJD+a7ty6U2kESBd64NapJ2W7oP7wOQIXurGGfUpTTAc6FRyi
qJGSzu5WQfG9yZpc3djToetTnsuuunabsQrbOU7CobOZHbXYnmlrE8X9obtwFftBwCZzt0s+N4fZ
1o9zZpt0aoZT54mHdMI3WKTRK9zB4eh0rbtbhgGjV1aMNokHa8ykqdlkbn9QBMe9Qvq1mRT9RmrT
Lo685xaLRXwfEOBKzI2DUdKXTuvu3CgeJsYFFL9C6i8MTIO28aqdViF09AAUboUlVXyQq5Ty7jFv
cS0TSs7uQq7nsHVUJax6t7qyDdVHAVODCct0rhMzMGfprJBn7SFHWIr0rPnuwBqYY3agFHWhr9EP
4Jvqbdfq4ADcaEPv9pn6etMaDSzLsTqqXrd308g8TnPabprCsQJ90dIjaosd2B/N1yrllaW+QzeV
EqyIqwQA8yAbNfkxT7uLkL24VIv5mOklxhKdq2F0EhGfcrg/c99ubbzPwhIaQ+DGylU1S/dgZg2/
V7HN66ILyxHSZfe9gDq/yaS2wNuKqgPf1OA3BrjWTK12I9jHcDKjNKwNbcWrHdSkEtzNShMiUz1E
bNaPDv2hqE+vwK0rIY7Q0jdnczj1scWg3bXagwY7upxpsrH1hFGzE9sbIhTfr+Xc48vb36bmZrKb
+Tw0M2RNuZeOHV+SzsoDg5noDDtPVcw2IAdIQ9z23H07w7iiPlH8blU5jUan7RAF8+jZ6bxNxum7
pcVXdbvzCg0+IFXkUYru1VNT7qUYHb5YltrvivoH1XsRsKOOfCLJR7/P3J2ZMvnMk2k3KrF3qexm
V3BfHvBGeBjNig24uijvtYTmmjGW3WbwIloF5zaZxLnpplcsb6dTPUxnpcru2L8296WuLCDpmhZr
Gq/e1c74y52X9jQ1WagO9W5ptPxk6Ww1Rubwm2XeYtNMetjbcYb6LNYhuna2zxJN6qgSiIXDy7Om
OeVOdkktmV5ey7FLLqW6dDuvd5sQyrEa6tloBSIDEDkL6tC6vOWZr4PCUtxNbDpbD1owQnWDlMW2
wlzq2XWu3Oj5oN8xtbqAp3SOYMEsHt5EDQeWLAMm5dPuVB8LdWQCAuGZTdl2X3lmsuHJAP23JCbE
nHqA7+W+FoQkPGeGH5aW/0qwmcfZ0O6D0WYyUdl7wHjKzuqm3ufKQ9jL1PNieAW/3ELMP7jKxohL
PzEI1WMVnRjLuZt5RnfAYyrPkePihq6Uc1gd2uicrd2NotSQw1Tzfik16kN4a06mbaJoLHAeQRxS
jdiJG8nqL1iKu2HdlOqWZU//ZtmpOTgB1RoOcbuUm7HgBK0YvB4ZGFQAgV3S7Cl2/AY/xh1q5U3b
kQpHjvypDkPAEeycRgiIvhLV1zr8Ioh+pruzrGnLI2QfBjwSwdKc+cN8KsTJyxv31FMqnaDR1MGC
7mf2U4kuvEoxrV5/1Kae7ucuPos8X/2OGo6AxaxxFYrr0/uPmCecaopBpB+lo7PzrDjaAa04LnbZ
nfUZx906z90AGeGvVqSE7XqZQvCg2y4SHFWlZe/15Qdy25m1wCTB8rtT93p2UiTdC42gvM1t/lpX
EPqGbor5/ui+aYNTX3vGPeam2Iy5KEdsZbR9FimXjdWkP/JU8XZ2xEiM1TQokJ7INs0CmI1mQbGH
IDvYcbJRHHevJSjaKs+ijUyDauOayx5FBJaltvNqVNgOCHM5M+b5USgt7952oT7Jequhz5pIkbaR
bTuhm1s88B7N4rYjEdKFepWRHzqoeFBCZzaAN7aY9X7TmtWjOnbV0VCMb02nt3vVrR77aepRCcQ3
s1GiX2gSApqRsl+cCi9M09pjpkn8FboVU1SUt0PR0LpJbGD46oG/5+1V2Jt7lWc2N+9rFpQ3GJCX
Ye1kj02pJ5su75It41qKlDeH0l5dsrMoLCZfoNiHaZkDs51uNGXIAIZfvC6Zw9piUbMGb7lpeuWn
zX/JyLQgHV/Jh4MJiqLbqB0mQGbEpH+My5tmLPrQGGs94BHUj6WqhkZsbJpRAcVQti5Gm4B+pTWW
J5cbZGRCc47BSgCKnc9qxjhgQjN1QiADKc+qJ38p6m2v7fgC5pD8B2WzCYFjgSSPT2BDW2WkQiiA
1gJQPjZeesXWkX3CpuxKm1Ho1nkPbi+/yYqHZXHA3hlywCNVaXEhkgTuJt5JOKN7dmRRRqFPU9wi
PQIzw9p1NDz3iF+09JOVJDHNk+NjwzDvWleVIYZ3B9E1t0njmqFQlmhvxlJu6XDQVUxldyJjWy7k
U+NBl4LemVma9+8/kstwRoDHhARRy2JvSX/T49ClmMzQZJwr7VpGqrGRSfF9ydSgSq0bPY3aQ1wY
Tli7RbcdyvxkexFe0sm3aXA1P5JJtzUbLwmN7CrPsv5WbwXhfuHFjaEOtB3Iu+wUz00oVZD/o1tt
0PlG57lR5kuk8zi3CBJ3paCaNev6uhjbLOhNNKbMhdSVeQgbNHPHMFnYX2s7MzRyyvt2gaHC9uRT
401qYExIcKxyIb7p2UWouXFF3mlDOE+1wCHj2kZ1qgadAxvTyZYGn3YGgeXg17Jtw9YSEd+DtPwk
wZAg8wwGPWVM+oGlHAkWZGu1jtGz2ltzsmD6E3KNpenPvehphlvLYy058GyVRKFxhpt8IhNMbWXf
AejdwbS+Ix5m1/Q2suvFRHYX6bd5Lsu7vE93XS2L3VTkD0VR9tej3Snb1mjz3VIOl2kCU5Dlynof
eA4YKeXbwqJ6MJnj6OvJbOzVJtfPCrPGKoqiw6hVE9Ap5xawKdlNzLfWO7042ZEuTqXugcJJtdG3
tG0Rl+atOTY/2ia7FJ3Tg8Pix5To20nkg48JcH4Yptw+qYPLeIZ1/6PODgl01gcMdsenJZmvJN1R
KOsEHuijJHBpG58Nngx8kNUKHIsw3AfFjEp/DEs4en7UpfZjPiZIgiuhcJJBHmvX0zdiMQHwNFpb
kwN7SPKDoivJgb0RLFDs3wkAtZ0JXDfqkLlAITg1swqwefAASTQ/nEnDCbkcFWKo9wsQnAaKuP9G
qMC72OjNoIKa58tI+yHtkXp9FsEQDdim9G/gblO/U6eK5HSFhNJN69zuUURBjxfRoYz4i4sUFzcH
m5LZte23z6qyALa9VQs7zFK3vk5pr1LGx6HT9/SIUp6kzM2s01yTkFfV3kskUkyjrC9ZVYJRX4Io
wh2qoa6gKVWE4xB7PkP6wZ8idjiaWg/bJEMrlZj7wU34JbER+YvggZ+Le7jxebA2Vxo3Jq115G+a
HouvVIq60+35kMcsZmfw1Ta2xARc1WWYe+ATnD6YB+VqMmN0jfg2bmZRBEUdvepmKc4xLaIxG151
WT54NxYlk9+J3KCxrZo7Z6gPOX/II6PZd1Ntbz197oIs7qgHm3g/m6K/tbxKBuVgZxu37+4VlQvg
RMmPkRHIrUj760FlWyGvOyCOJq3NRi5yZ0VmuO4kBSyaX6dux+DHOuHV1gE0MmeWoLTrSq/do3dx
FOChqYF+zkzUOyfC7KGN2ttpxtM41fuZe71+i1rrXDHI5j+cAjmM93xp/UZ3jDyoKgfuepaC1W0r
7lRPrkk7urzJkG4we9petaMqsK0Z1CoVaK15gTcyqdAVWEU6S9yUIkFcLdOFtc9yq1epu7Gi4TFZ
0JUUi7fL+KJXTqV4m/VG8Wsisq+y5rq3+2g+IooLuFKFtMvN7PW5Hy3jnel0gPLHpd9oDGyc2QWQ
p6p7vEDuS6eMrlxbPzjdgNjWfB7JRY92r39Po9+VGcHRbCxjX7j9bYws/TSaWL2vfiMAYjb0QHNY
we0LUggfM05ulRYaTjdrQdxUDZRdQOJaJDGyq8SeNS3Q6JXzE3z606Lmx6g3XG7jgq0m816PIucU
V/VDbgmxs2VS3lKa1nEZB0NeyUNXkqna+fKUt7zbXOyzVvqKbHfG7KY+NSs9/1r+MN3HDkhv9WLn
qraNo+VtYjHskC+QlhNN3Qq7wJy6dYxAOAJTAJnStJiSMZxVOXDGjDOHYHs0XOqmXgWa7Ql1Ev4y
GDeZwGiq6uZHatiGVIhngnvVNso+xMSAe2vyyQHiILHL4ZT1MiF5LvOHcqFwRlIdqIrHCoE1b9VF
rc9OAduDJX28iO32ohUQMyr9WvGW+TQUbXJVuqN38fYdAuPj+w8HckxMRCsW563qgbcT0ktR0p7p
0K+q5s+hqBaszPJLp+e/o5SGMYbfFv6QBq2iqatSXwWjDY7/532lNtdgu6+9fAndcQzTjpbNSDBK
0yb3mxV10ps3o0jOYAbgelcm1oh+EzUnKZRtksZr8TekfiaWI9VT6lt5zddVPM4qEysncsM5jhu/
4Qv2lQm8W92wftBbZFQDZZNmvuhGlARqwmL4ZNFYnKZbWXnsvmT6jQmpIHfct0bRHzyn/9mLxwwr
z6zOSqJPTiva4slJABazhdpcTBp1//sHRz4oxoRQzYOeM8Bs8HW79eMhTgLhclQ0FS1F9q5uoH+D
HEhz059Fep4zPCNIVR7xGmHByaDarb/FGZxxnT0rs8cLPiaEIX5f/AiOVznFPKSAmukAW35bYDhr
DhOdwLTcqm3+GzXlC7fZ76GyXmI0J761vKnZbyRc95ZCZouMBE9Ks0BDYj6hUtlVTlHvoiK6Wyz3
dhlmj0UFA/Wj3Tvo9bDejRvju65LdWdneUOlNjhhkUUqWOXeDoqB69IY0tybUy93LaD4mnvPE8hu
y+w+n4ojYz1lX8zzI9ej39KLW/lh2rzVnVELp8GrA3V6y+n5k5MLEcpu2cyqdjSlNLc2y8yhICnp
ynxjuFSnSIPLjTtlMmwzOYRwtoHBa/N0hQEMvvX60IOMByku+/LJKUqxywbCRCW6o1TyIVxqlbzC
BaPs4Megr5aVTWfZ4ZrN2alxrVkbqaCLFgxLTxuhFuXORTn4VY/1L72IjWSYKSeiAxDi3l/UGGYM
dFgxx+x1Ntt43CM/U5jOlAn2nsWAM+J4w1paFXDzF9BCYT9/MSz4WzfCW8ASi91K3Vr9WYw/u89d
luNl25hiw9lZ7RCPYPeGq0NMd47denKxXu16nC/FrWQ5jeRBbJFnIwdnHztkJ6HaiujNTQVNOid/
8iwZ7QzefVUWy4EtoJ1cqjfbgGptuWm6c4pB2Y30Jhs13c7InIFuVO6xdtydliavgnx8l6o1NuX5
sNd05Zena1fMvSiMCwRPSkHlGG8qNzN2UZJWZDYuDj7V3i1Fvu1I/7cR8hpzqZoVxf3gDQ4DYiGL
YMzQbEzLOITt0L1qSx8zlq2yzTQURWDPKM+Jng5sJWbcVptGoeFNByev+90oMXeGE1Zt4Z49tVG3
EcIzQ/q5JPb1prWUNyTRRtiOGiupImZCuZD3q/nZ7UC7N50RxFlahJOKKQoCRlhKdUzDbLnOi/mm
kh1HVO/dFlG7kIZF2Q6BDxlo5e4xN7+bJgkE3WjHsK8pKWVnQhl02Qjgc9YhQe4tAfe6Y77ElAyJ
Vq1rLSF2APg3p7elrCFROPpvh9xYb0vuqq7UQquSrLKALNoZqxeBWqZxODTs0ZhWC6iehOqFBMRx
I/qEOYdDqRE0Sb70ILPZljJjOvFYJnBVJjJ32uukFDlcfndt5kEln8pzEeHxNfb0qmtjvFMhBWwq
mpFYHm7MdolDXWrlPRsR/rr0T5qSmcFsbXWbfYepz9ptB9sA7tNvpfR0aPnsgyoRjakEPn3leG+q
pz7DThkCUCWSb63JVprpviZWrn5ZR5pIg2/hn7J1Gp33PhbKJnb5FEvPioWTJU2oF9p311GGK0kb
QHrFjqomOSKoXRsm3qkdIOWTU6eh03m/0O/2xwygGp5PixPvm5JFI23Bj0nMQmxEgeyqGHFjcs2t
kTvnCD+5cJwWdHRmO++jJv4lUgRGszKxqgm53WzT75BJvX0mtn3XM1deI98E0TqNR6q2OboqID5M
Bl0CnUVjbJaNDIGrRf9kSDjxx7EItRsvwy6oYS5Rl2oU4P6Jv8q8iK+ixF+6gZXRZMIFQ4MPV/Xj
KL/FaRbmA+IKWUWEyyh6nsty3hkDt5q0wvde+wxMX6VVMivqtklEF7xnjfZAJ7Si8G8t7cdqJxPx
6YMsylo/i6Tuq3UD5AZkiloUHCBcsHc7EDfCj6rBdfyLT2L+Nb59/yQotlCroi/5a6rVTOqyLC3O
dKl1zsUAHF8jgS2G6NihFt2YDVtTEz2hejF+OEIN+war5SV2fhR6peyNBVzDWIw3NlkP6LyUhquz
mifQKv0fzs5rN25tS9evcrDuuQ9zAHrti8pBKsvlcknWDSHLMnOczE/f36y9+7RVEqTTDSwY0FLZ
ZJEzjDn+JHgNocIy43OEzBM2H1e2BAyzhsiUaqRXpCFN1LqpSAx1dTpM06yPRAtSjZnJmIYbo0Ik
6lIPR8nBtMN6O6bDvTbm1Swbgxvfc0Lap+GNnpVUFEH0O81Ma+HT5qSPNYzZrNEQrX6yQbzFQ3n1
wLNsU3ggYqD7en9wUiLTJlm1G0qNCMfIdiU+yzSe6dHIWTXi8zQT0iMuEx2PDnOWzo4WJHncTLGD
HQiZvr31w+86Co428RZwEklfiMd1nLHd+UH+1bHJY9Fy2FKOWNC4ENCmaAMRO/PJ238Ljcu3TwIT
Mm8DfPda91ULx6XuNwF9ygqwitoEcE16mwIv5fR1l6VMEdGU7r6wvXDjgr9shEiSZeF74dyIS+A3
GtgMVOtLBsBn9NshMJYC9BKFZ95tjTCeOa1zTzfms2LhLZ9G3jzSdKn9IXf8Ogqwj6qioykIcukQ
Huml5u/cQ4sMfH6rGFqDnUi7a3IiNdjIZ24isD/y269hZ/7IKghcPgglgUZrDEn2E4JUN1HXZZke
o6kL8B8rYnZo8aNrCehKIvydXHsFqvbkhf4n3ET9DV+fL8K+Tc6AJt2SnCtM1+/yoB9MVpPQ6umr
J0T1cNb/RSMjasNflqGhdA7NgjpQrWZjTDZGT7Ii6GY8LpvR3PS4f07BRg8scu6SsVzRiZ5R7Onc
uElwchm1nwDR+ttCjVvGw8WiwWxBpb7iMoWw80Y/p9mTZeJW9PE6wP8JZiLPszEFK4Ef2VvOu1tU
pJylG87faAFdmnTB79AznuM+bWaFLr1DM22e2Xm5G13OzT4Yrt1kx48nrfbOpGWZdnUUUy7qqWvx
UjtUBugx49xMi/K2G+vLEm1o2b4R0V0h7HPWFN3GdcKt6IgM7Afsz3qXLDIfL3VDuCCT8c4cw7lH
WfavWfh/X6XniH/+Bz8/F5jtRkHYXP34z83yuPwP+Tf+3ydef/6f65fi8JS9iA8/dPttdbr+wKt/
lMv++7YWT83Tqx8AcqNm/Ermynh8EW3aXG4geCnkJ/9/f/l/Xi7/ymksX/7+6+kXwtlFJJo6em7+
+vevtr/+/gsqpeSf//EO5TX+/QH5Lf/+63tZiqf06d2/9fIkmr//0tx/YJJgk7WtYoaCtQnvvH+5
/Mb+Bwc01GHSDJYyXi4ceVE34d9/2eo/bKIAZMiyo0MNl6RcUbTyV5b3D9ZAx+Koic0RPD37r/96
Anf/ooH8653xRP7986tApDcVAtEL/FOowpHqyWTO19tEaVth2QnRXXSQtl99y+2t35WHbrRuolKd
EAO0oAL+tHGn/DQo+sGzDp1IF1nrnvwxQrZMaNofj/Cdm3qz11/uiW8P6x9vR+tq68JSXLewxyI7
FasMrb1hub+TXCcP07Kxq+CJ5Hej2X/Cv3pLveZJGFjfe2ChAHpXBCJTB/ikk90t8A97aYdgh5Xg
WutDHB+Kc2hPh8nSP8uvfzPf5Tcl1JIoZWz+ESu/fvp2lvsIBLmm09VHy24O8CNP7uDe8KbnxZCd
Pn6w71AjuR72XwhB4efybF9fb6gVTRC7R5whdJaw8e+7zP5JPcMbFXs3LZeDTk8MH26/njb/i2t7
DpIz8hdwa3Gvrq1PQdoNNg4ECe+Xc119ho73AML0nGbBU5w156nSNm4xHJgwnxDB33m3GA9QB6G7
k+YHV+92SLMi7xOodbDAJlE8tPRtcd57gMkCRWpZKOUnQ/idaUWeMb4VLmb0TFf5+z+4YUmtWb1X
ckEvcV/8IT0hqzvrDpGpalLdffxkL6XcK8aXjEZFTiXTYxzqfTmf/rgYggw170rY3zLU2Jqq54Q0
WEL9bvVEecQjBt+OgTjI4YDB6Ia8543vfmmq5pxVAn4B95TW7Rkf7LVp+jNSP2e4c69HRqXJiPz4
Xt9hqr+612uBQwqJuYXV2kMjQRVaOPqCVj20jv4hm9zHGp2w+VzbxdrJglMQsv9Z4rNJ8KaMuTwu
lmPMKPAYu5gY/vG4cFSo8Ybh3djCv9EZ7K6RPWN4SU4XrClARq9eDvG4cRUwUqX+5G293ePl5VnV
4eljKvCmcRPFCBIUt5FCpvTUtCXt6uLUDbE/65t2kfTVcwHqANVC+apPcOHoM8hIgUYZVkONmZAb
GrRF1WwJBNl8Ui+9sx69urer3QDuchYpFMo0DZvnSc2OcmTgnLjK83HjqcEnLmXvzhKscjmoODr1
4dUsqXDIzpuARyHfBDG+h2LSN7GpbkpXrD8ZeO99NUKGYMjY7J6sQa8nSegHQ82igyrayvdpofyU
FcJMiHwFJ+0ms0J6BUUy8/ryqJbFqsgNfaa36Vnv85NTiL05RUc/qvZGB9j28b29e2v0EtnLpdPN
9eoE6Tns/ZE5oQvjUHnwXLIJF9liNfT1wk6UT2RT718OuQ8VMcbr12uTbheBoipcbgKSUOL6rvW6
u6jTDzhQryrxmZ3ie2uvNGTHollD7nzdqNRqNxgdnzElVyegrgeEfY8ifO5K9cGo6nXSR58Mq3fq
B/Ss/33Fq1HcTblaGSpXlABinhwNCCGpcZTbi5xJdgjXJUk+ueh7XxMRExWZFG+Rtv56fEURWTU2
coZLIaXl9V2lt3u/bfftoB10t9pbTPOPx83bS7J64D+NWkOnyXNdPfRDkhm6ixVIODUPvurdxKr2
YBMpHljV3qmnuS8XkI+v+Y7EgXYzKT1sNzbefo7x+nt6LWwix0MjWFroYGtDfyBH97sVBgsZkhho
JgzJcj4WcBCbbi239yzuvwZ0DI0xu/O15KiwEyWRfcjH6iiHXSPsxahLiAdyqbz1rgp+yykXOgsV
W96ZnI8ZH1YF7JViARPkVnjjb3jOkM7wxQy+T15Q0Y5xkLFjt2RvLJGtPv7e7z1rbCWQRhLQhuXL
1fLhhsBGvYVKztLGudsam8Z0buqoeG7gLMQk2ZHcXi7+59ekLscFRE7VNxN1qgm9dyYksHiBPwFC
zPXKWdaIcVSr3ui4adjVJyPqsuK+LiVoBMPmxJqAJVnXr0Zx5QonGCI4/XkSIMto9tnYLppS3TRB
vVdH1HGDOPY6PVIqqNRTtpEJicRybyjqzkUBj5S+58dP4W3/BBYZN4MO2GbDxO3h9YjT4Q5ZYccu
0YyAjH0oM3FGdyZyaSQS69q8UGpZu7SPlpbO66TwNpjswvlJe382ESU1Nwu9nbcjnBwsckZkFHC0
S3IxfLHWFLDtWttPZujOKpvkU81OIFvk3k5xMdcBj/5MJCTv980zpo0JM544X+t6KDUMZbMGo1+E
jv4gAnteVmJuN4tUS9LVaA8bDkXAN/TvRw1EJgRL0vLvoQbyn8UlOHaN3DYIy3PqDo9oRh4FOku/
076ze59GCBEwD2P4QeIuiqX/RZ4dY3M8jh1VhVU259EBELfmaQkXUO4wbgRJzfIoM+BMVDUZ8g0b
AtDhXa2QjNyKb2Vv3ao1skXobp8tKG8Xa3KxTaIrscinR2NfTSz8alhNcABYKFN3HmJBtzHKn3uK
3RmtUyjyswRWX6AF54+Hlfa2DHx9Yfn7P8pAAeG3dXp88OW+lAbtPqm/exDtOkkEuEvi8aGyvDkA
mHTk+fjanioFe6/HAIdtqfLR5BGB/uzri4fktqhTJNjenXEhBsTGCFVnNq0cRKXl0iqCaqUlyTZu
kmet6adVVDSgHXuE1fB2ympYF6q+V630vrTDFcQDdZm7Q7Siyvoe6kS7GNQps2QgZUe4/cZOm18F
+cqzmJgogAwAYivR6dxl5wwyUjsl3a6atA3NdZj5eT4v637c2XoLo7YLcQjJcx3/7vahSFpnDp/N
hBcuFOwPpnPVTYH8FDHgln5zQQuFB/fAdM4ROKLZtXhjdu2EBDXKwE8IheDUuchCA+WQ7oeSQeES
KD48pr13E9i1ezJCcyGq7lRyYl7EVQEXWK1SxuaEFnkazBsfHsYw9u6ygti7LG3tECTTcgid516z
kcWR8LyIoShC6qpgd6kp8dMVTE7+t9ZOwU2QQATrJCVMleSwCZZYL+lijXcyJH0Mxay70ySlLLMb
e19lSbotTA5VZm6AmybtTSn/iML01urKH5mkqdnayobxhjNnQmYnLIc9JhecpHPPWWrJKJa48nx1
EtGThp0r29jEHFfS4jRJkOskVW6QpLkS9lwgaXSRJNSZqkMCkNLdjsaQrFtJu0suBDyYeKK00zUK
rLXq+NlRx+7IVoK1UwbJF4RS8ZehyY9qUGTcTBRsk6FY9oBo1CUkkFnpsHdhBApJDZySqbnB6nng
LdgLG/6gJYmEUE/AqGitrusKAlMlCYcBzMMqxOZrNCd/03d9tWwlQTHW7hT47Ac3Yh3RnQxWpkas
xRDleC3ZgbM24s441FWQ3CIBnMU64GMhKZGV5EZeSJI+R5qqA5QKiY1344i8uIIjYmWF2hZOVMML
Z28p0uqLn5CrOw58s8yD8Iz/2HirkPxzU4Prdh5mNsVYLZ0co4xw6ytjMfc9mx4/HIFUUj/N+GBJ
KqgiSaEBnlQ4vyTnsQofWgvvhVZAFRW8tazI6q0TOnejh8RS5PeqpJ2O8E9b6NB+A/LlmU206+Bn
r2wyj7YQ3Q/RLVw1KEnyD0MSW2NJcbVjyK5D5gpiSrCQLAxL7j82FtttZC0VUX8NjGFr+/a0BNsd
10GjOqwFMHMhjaqzWs2waPTmZbiYmjba+RXp2FGtH0slhEaJ8l6XehGVmI7AaGCOtencmIiBUMc6
XHfDTU669RrRlT0ztfA2yFFAKUXdH0JNiUhIwUQpM+wFgHmqt98uiBXeE3hAdCbWM5G2t0dzDgnk
WSm8aY+pQguQ5YotXs0o2YrIXeZTM8zxMcx2hlXdpaSclOl5MMFDE00skrhy76BE1QtlZFdV/C7Z
X/4oirFYJ1PkLWkZYbeq5D/cVtkjhGyWKCKGmZtBCWjAhGN9kcDr3kt16xBO/pzjoz0zfFhmKBTF
qsqqFAqDfbcu6yz4qnv1bupFuq+6+Ley1MuxRWM1Lf0QA/4iwsBBZTEBHyZBp3vxTdNdVJ2NXWo5
aqsshh6ZFCwNJDuDF5T6iFBrdBZNR+BWpdr0SPzaX7h13m8tNU7WOp5aDBFCXfS10mHhOYnVVCr2
iq5aP1NUBK4QxTL29+dIVD+o0qtlwq44y5vDFOfQ/ho8P7ymmqki1Xe0NxdhAb7mp+lv0Xlf7Ukz
z4pWLuP6dqrJQU8G5RA6fYl7k1NvAw3IpYtce5n77VFz4pvJdYcvvKN6Mzr0CRQhMiCkGg20CbUC
wHZhlLm/qc0tshhjkaVOyWsJkjkJHdIp3Lw3zQHErGjdnQjJjzcR2VW5MYtKLcO6qLCoW5KnMDJA
dAB85k4ajOso9uAJIo1cBGLAoBNYJ7e76VvQmdqMWMZwHXWEzkPARLdT1QutgVvveDhtDZ2zTaKx
3AHgRiQwTYs2i14sR60202DhTARX1NHaZZOBf2WDvmHum5soKFZ6GI07rzHBt3XlBpnGfqgN0hKj
2F+YQTbMI/OohhN9RRW71hTK19IyYGdU+Qhluq2TfafbG8jeyl53u4RmVLt1TUnVsId1TzoKVLNh
mGuNP8uUIibCMngaEmR2YGFHEXctNIj0tw+euilc7dRNNrwWapi2Fxth9B76Tz1b9U8+XkC7IVE2
erLLB1RietfAhNX7u5D6vgiHamM5zlfs6U6GQSmIHY++DMzyUUXwvSvzdEVFgWGfZeLP4u842wc7
PD+XSOq6XTS09sIYxcXoxySj/csoLX/blNVc6SZt7g1+iTYIolc2xozFY9gFzj4qVNwdsVFbOCTO
L8Ye/qymHTovclaapMzXxdGzsmirePvcspK9oUFBEdsx5g14oXevOdOvwiLwMmOrM/qTzwi4hUpc
zHCOKu7H0Ig3aZBCi5U/wjuB+YbVwbarzA31YAzL13EOejY4ssuFYKf4gRaFHwxwWyI0jmkTTnN7
HOK1XlW3anESIn0OK/C3WokhwKMppQC5N8yYaikbWKVcShFe9baymR297rAjN0T9TZu+Gh/yVnv0
YMtMGQQoAz2323/rGihrWYES1duWefwc44mY1BlzMySD1ratlzDM72D1SitzkX7X3OS7nQ3fRPOt
zUQ4V8yVUhDIk43mquFIaNiZPx+YhLPQUm+E/9ImxUOqR8p8kyQxntAJiluB3htS4RPOgdkM7aru
DbeeGp40S/yqs/BGETAsLIOu7hCpympqhfpNiXHRNsm/JSUQXqiIjKMr/OowGEV9MGiezXLiTTjE
tZwthv5ej0/O2M4z9tKyyYcTzHAYGwCcyDz6CZMpZ6tkqjsvWAWniTPsCMyIJnQSM9uFs9BpxwnJ
zFB5wxxxCAlj5X3a6F9G3c3magJJAvIxmRCp91XpiFMeupoP6lDBSR7UsvwBjeFajOmzWqo/Aie8
HzqxH8ikmvm9ebICZe40znck1A9N2cQLP0TBOx17LfjiDXG5NdTo5yT0bj3Y4w+/MsQmchsIf13E
XmdAZiSLnU3ByeybwJ+wQzfzG9WNlDXdEuhIg2d/sUY2W7+kC+HHN3Ew8OSUeFr7bX4/FsPewTce
dzstOThG8R0I6MWHar9o0vEpbTBjNwYE5W0HT7ZvA3+euG63Sgxj3HKYPPdqJW5YhBAkZrW7MVOx
0MewxSwKsljqVOnjiJWwmluQkRPVXigapbqplhW/tLNlaD+minYngt77Xjgh/EwyTxbgFA9d2X5P
/cmHZF75+6I3MYuOXXPh6WN0440wxjQ/cxgXeNH6ZKuuKxaSWWK2txOFXtpG9UwKK7hlhHp2684V
WJurXmHxxp6EQNpgXCIQWvqTqexys4D9kdj+AvbCIRu6rTsJKULm6BgicZ41ToCEOGTcqnp7CNvx
hEMIhpkadb0SCu82jZEqhCacVN4EjGSzCtjVHG9h1CTIk01YnKqxOWBFeK4xoaWOw2hL+OtYoE6y
b0Lid77kpt6sRywt5qqn2DPdSn6KcAy+FKHHSb9kPwkrzV0iUoXOpxD6ZofeYorr9KdwO3fuDOl6
0J1iXQPhryuLqqXVLB60SOJ1XpotRFcX8FDrlEez8be4tuizhN0OKTSN92Yq7WVvQ+EPhLoTihhn
ttp9q6PRQqpU3MRtry67asjWsIN2GFQ4e1cNzxdSnTKqdzg8I8Ryo5NtK5xXwmRpN8YmMwhAyyxM
+Vn6QFrUsFw1btQurT6hNWisiXp1F0ZaEfuMhgjeOVHz8I3MWWu1MAIh8gfG3LM6AH94kzGCBTNy
sp2y9Bqb42ELLTzQEpZ3JVrnujx+Qakr/N9BJ2TAYrYtags3tzr50vdUf2k1PWSgrou8sc9KOE6L
TPuZ5dm0pO2CL4l573XkD2Xd9IPouH4WW+OqlGxeN67m4fA1U0axSSu2wlQpvV1GNTuH78EeOzU7
xH3P/Zils2ZUumXqR+tC63dxVKC9JHgKv+A4WA4eRreUlDt/gt8dsswa7eXNuech0+Cih9UMs6Du
kMV3tWagr4v5FxXIUkKBc4RQ4sQ0NNaiCu81zY2Xo2s9h/aAGbyv/LK9LliFnUgwo262as5DwAcB
QrxhrFrBhtpHHBGSn14ZjTOBNezcaQ2b1VhjBetf1Lazd40d3iPVEzhIiF+Z0Sl3OXDLxfgZORUP
R3+CpvigebDjcLf53ZgUKxF4wyxt+iV+U1Q/ne9TyOlfoDH9Cg1+HxphsFbR7c3FMOjzRu1uOpbc
ZdPF9x83Ft629h0N21sP/Br/+jdN6F6QF4RTdU00RW3MsiDcQlGbN1IiAjF1P5bhZxbZb/uiEnLE
mAhQmc63edUwdDVF2GmK/38c96c4fhSeftKb6cEt6EM1oXro/eaT7sl7lyTtw6L8gSJBF+1170T1
x6GW7MzFpWmjUNzCD40iddNpJFm77sI0y68fP9eLe8hVvwaHTIzASdPhLV5DNJZpND2W7BBBkX42
Yb51u3LumNohMUeCTjPZZ7PS8+VbXxptNYjDzAHW6prirtH1w1DrUP4wbBqLY2p86mD4FkqDSIA0
D/c49ivzgrv+0c2yR0xI2mgcFkZV6fPC9g9TYzwWkyIWZm+s2zIFA4klnSPBtC3Ji4Xn+S+B0m9k
C7Ajm2imDafBx3Dok0f3XoOP0xNxOx688DdOICjBUrdsEX23dTcRl1Lj3unetfKKjWVIZxY89xrx
qxhSH8JvfRzifmV58bn2EjgR6bH2inMJKtb0si2aWIfeqD/LfXhLFKO0BqGiMqDDzAS6GsdFO+Gi
kdCG7CU8VFv5XemoBx9Za5Qfrajfc+RlQ0y1ZTBhX4UBATZX575Qbvo6uo1j+yD7tBK1aDuxxp1n
54H9fPwobYmtvBmFQMdQhSSn8Lo772CJgeSeUVhmUMInnTQ15KIZVky8XA+mXRjJan1GkuKGObKG
4Yr3cwn1N0q6eVchevJGTcwuDIxQ817SiIXY86NjEE4b2PnHto7XTt4CgvdiX5FJQ9sHWYmT/Uid
rpmnI1b/0U1ppHehVaLSKNAbalRYOr3l0ShOsdfPsYd68Grl5wWNCt2fia5sEnw3Z35mcfTUAAlC
pzhpMQt1Dwc3HcKT1YXHJkNmzNERp0na+CgBILJvM5MGgmu/VBqWsC7IA72ccjGlQgq363Ub+uMn
A/ZiO3z9lEHyoN+Bd2PBeEWnUPu2ymx9Yslsup6w1vqZBtxeN7Gj7/ziqOkXYSdMXnfVJGUzQztw
m2jTQ9CFz16qrPxTQ9LeLCxoLwa1uaMjwxGRD3ilgraNEHa7izdjWJ/UuLXn2QDsVeU0vjnO32Bp
ObfBVzyKOFu0K2uiJ4ESTsNeLbxN+uyEUO1ckapH2AUE449H2LtNcWlPDDnBww71GlJs45TSfsKS
WbFZ0YpTSfQNJeapNaytlzlHBv/ebrSDWwdPpel9cvlLGuCbRw+8yNCGgcUYf720F8WkhbG0SC7j
4hTqYuX1YU2TTf9ZW+MD5sovnQOht+2sxzLh8RpK+4We4W1qVk9uHQ9LWu1PzeAh73docafiARH5
LigC0pOdF8Xt70CCzvH00OvJT+niUdXnTkrB8nAVqdm+8GGRqz0PNwopDVKcw2NTLD5+yO8s1biV
2pbBZiK/69VS4wdRa6JRYkGcrJdCyZ7lQ5WrsBoPDx9fSnsHZ3AxwmO7BD+DfygLhj+2hbTNS80s
ETBIcFYCK46OhI5vbTn5SfwXREQ1s/P7cGE34wFB0yrwAPSwqpxwVvj4ht7Zu1/dz9V3p4tJ+hpQ
xwIXnH0p0B8q9FGalwKrDAU+jO19Bmnq7+w/LqwKHji1kY3N+OtHwCk1BYlm0ewn1km9hMsf6/XS
T2DJlmZ2dFXlGxqfW6PC3s3K2aO6vrwlbfalctEz2r3qodNDKKDgVBdrOAx00bno1W2lFHjkuNSb
Shs+yQdq1dYBb6ZtPSRnjEbvOItIsPrjR/gOic/BkwQ2m2EbLtmFV+sTMTpZ0XeEugq/PDXSZSV/
DkOfXgc7Ugp7ZjKZPMgTpZ7r42u/9/r+uPQ1WFeVVqZ1ptyAivjWDYKdaSGpcHpEjnhTcixHkLX9
+JLvfl1ioFwT6jlkB/Oq3IOrPeQwLv6F03X2cyvSA44ngDb9HoQaOb1p3BjcxyChz08u/t78ga4o
h45ky1hyLv8xf7TGxbMJcQhlwXCuKAdmSsrabpC1rItdoqx7oNIMjprfteuOMq8vw52ozINb9fOi
sp4/vp/3nv+F+0vdi/7v2uc1Yy7rWVaytA3dke+Oo6zT7d2JF50EYprV+GJVpv/ZK3iLWDsukaAW
Jb6sgvWrV4BN0JhZA01Ck577rC3Kc2GqL76jbvC3epbUfhvWYVxzhFexrtD0/uAPziNOmCdB1/Tj
Z/AOR+H13ch39sc7ydwMhwaNQRgwPel7fy2RBRdJh81u91xiFaJo1VFnlw5D5bFUUQLC6o8Kd4Zq
C3oflLvV/+aOYJYCPWBNhing6ztKuz6ET0HMh5gaDpRKfGPp2Pkr3mNRBLtYkz7x9NQU2lAGFK+c
6idNHbpwlUZSE/ZJirsZ6/T88W29Y48tA4Lg+ZqwVnS4569vixZPiQ9fTFB53J4Qiq86pXzWfPqN
wXBK6AfRDEeCqIqfaY5nhHyfTRfcXg4xoYURfAYqXsbaZnS1g1cav0oiQcKUQ3qGT1qRFN9EPjwM
Gmb7qBOxef5Zt3y4h1fgNtXRCz4Z/bCpuOOr+oBvRMdVJcMGTsLVdjYZnW86Aamm+Pql6DXJH1Ih
ajr62XVZ13NHPCSw6JE74cTjVbAnXe/RgRUyadAayg7rFVC7eqZnaLIv05mslAc3yh7GSbakH5sR
2h9C1mHOeoCoLEIGzmkW5gs+S1U9C0S6Jssw2aQqHuBhbGNpNCTxbDIM9Ecpzv3GbWM1UGpbjoRq
HN4lY3I/yTqv0Mtz2Hb+zI6cnJGCSrHvH+GkxUL5FhsxjT70zXINkz1q0xgOkgelaMOd6MXR8nDb
b+LxxfOtgwIGKuxHKuhjr6oveVtbqHi3FtlO2lB8c92xn1XVHte+L8DBT3HDpAx8ivkSEYtjl9Ns
UrKEp9AL/K+jM+0ptPXxXVDE6yT6pne3Q8GgHfoE/kDoilnXeHNrim+SpA04R8xtYxdj8+bq9Hmd
YmO4/VoNi7Wrs0AWkld5YZ4EqoNb17R1PDwyzWjrW7dGU/WzpiReJkmp3Ft5JIma7ktXfzdT48Wy
KLIRvSed8s2O43QeJf62LvR1HcUHjFvOUUTzRecIUzTOjQcxYxLEssUYdqWds5EFjpkYgvY4vkyD
/TXKaUW2mJIngTErVJ95qdOVBdfSoi+VmW3tINhzhFJGfTvFvPrJLoHoprvL0ceScJdqxGhulfws
6bCeQ2ynEyIVDIZ8ZtCpJONomsGWxwTuR5PnpsQP9YUCbUMV1i/NpPcaPsWJTLajcM0SD4KAXz8r
fg3W4WtLQ20eBl87DF5BB8/X7YWatYc87VdJiVtShWfjfMqyrRrhZYjH4TBvhi8pri4QydWzUd8b
QfQ1iWIcBBpe/wB3ftY0WBEYzslkLJVl9D1twbBEVGRzYdEJndoCtXXIWbC0bkLN2gDwLtzQZwLD
RaIiGgRcCTOpCLKEYVRg99P0FWadE2jBlCO4Y1hEQbRtiuYmMsi22I1TgtlNckbCcJe4+dlHRM5j
pQ+b4dnkYK027TDbCuf4InszHL9+OV2/C2KmqoPr5vxyuDa69MjB4FFSoK16FVr6GR0ovIvs2Kot
GBGfNtX0Ge+OuWbQDwCiMNwIOkp7DNyNjzVdNbYbSfGUEgaJc3pmt7qUBfI4y7FmN1jVz7ZrX7S4
WRvD1wupSTJsU/i/RWdBhnLNQ+B/rYnuRPvhzTy9fCl1FUDS/+XIOLU0oMWtNHdNXd+lHEz9sdkn
411udQdJndf5qdpVtrORfE9FuThiFNp8LItv1QhsPvT+TZBxchsq7bEKonVgb2XzKhrS52FKHyJR
+nMnmF7CsvkSm+Em6kIcRTD+yo30IcMjbWak468wVdjzyFZ2HZrycsHyPPElxJdgkYzjPC/tRzcI
v/s2ixOw8eNo+u7CHWhNJ2oc4J/asDyQtdiqP/tKDnz4J+EUZNvUEzX96HszIBrV8yvZpLlzx5hg
1wKE30XPELt4tBhT9qMYmw2WmVvD4RtyQgfA/pW1LfaaeRUszf6XW03nyCgxuuiKcjMm9q+p6lHV
BqwuU9a8NA5xrH7oErjgDMVqXIOkkDsaN/plTyxHTtQKaXF6lBDpEFeojTZu1aDTL8SZTlg5c33x
oIf6MP9473z34IQ6ACUQABwtoaudxmiiKFVt+kEpmohpdNZAWUvPKzEHKr5Xxj7XxoMd/JZBHTqm
WiC8xBuMCGkyZsCnvMz3ytA/7+bq2JSRJNAGJfueJMkpfbij9Xmym/+58IqCgQYyjWMNc4lrVhrH
pKbMKjqrpmiU+TRVnALDfN3XjAK8qBZKaBJPhQMVPZzPeIDvtK4xqOBMDKOJCvPSlfmjqqu0sLTR
m0F2NbqzXNkxWSe4usc5p1nnuH19UkZ+cr1rFqbT+NOQRFxPosOGiHYO9pyNGqLJbbBJqj45+F5U
JW9KF4SdFIKIzNzrDnKi1mXbOtANReuvykC7vwxsbISYU3h+lXEIzTfCL9HRKFs85xHVcDp3KWUt
uzh+MrrfraP+uJmrI6RsejVBBLPYFNh2a7CmpupWmZSt3GO1aMTupt7jq/Bogx3PMJk7q81GnvmS
MqnYtfu5dK/8+KbeO9sgh0P4SitWI3/gdbWqq42ZJDozLgvcva+K45iqyyoR86kUy7yEAJ39+viK
7x4tUSXQhrH4xoy915cMdLQ47sRj0LE1owXHwa7wmllX5w/IlJ6LargdLDGXp6rY6tafXP0dAirX
/e+rX50aXFFnJjAGvZlRrCDJzAxLWYmIRVQDrvxFO3wbWRGnFliIhb75+OpvJfUwbvnvX90Ygq2u
TlFF0k+6nnNm6VwYDFiC6SnOH3GlHVhtqKBFefa86lhDRPWVGkcpsMmuvjPK6oxpJUCj7JLZGE3h
piB+YwOx1ujPQdejovPD9sGFjzEWwSct8PeAGJejBz1wkBjTvk6ribAMZLvw6RCWMBg9/aCFNh6M
gwpJwEH2LDh8XKoJW1aaFafBIq1PMb3uRMNmVWtxtdD4zYD+HNJ1dUx9LfhkaXknUodn60Jbp1zx
CBi9amNmfglPWkbqlIX1Q+TfEj1aRenPuIDPFhXTDdkOt/jZpfN+VH5P1T3wf86WBihTeOEZBxvC
k6YlZ+mfZYsM6D/ZO5PsyJEsy64IkeibKaAtldqRynaCQxppgr7v11M7qY3VBd0jy43GYzyR4xxE
DNzdDApAIPLly3v3YT1HWVXPOxBlUwzdOjFpNLCaS0eO3mdw3mXI6sydexSRIZ30KV1LRkVxmqG/
+vO4+WrmIGAG/7Exy9c/LxFpF/dO3dNc7etuN8TYtTDpZT058N+e8315KVoOpqHTeoA48OvXWXP4
O9UB0kRNHk9I5lezm6YaXsda+q7BMc8tnydn9u7/falP6yuYMnZnA3ToGA2EJDKEBiowL/mgJMGV
k24sP9mpxltAd0uzgkXALuTPj/XLqQh7Korw2RDO0/31ZlM9NVOrE+MiqQ1MLic/wBUJWTWhlpDU
4qJOJ7+Trul7/OenqbMv9r8vPL+Ff667QvRlm9HhSrJhPXaTJ+sCmZW0tZrXWNsKP1x9c6tfPWwO
A7EOYYzFSvTpYWtmawxZwhWpLn/UUoOs2esr/QzIaZ0N2IDHl6yZOGsqVrOJqWUX/M0v+Gpk0abh
nIPmyOzN//WeC/QLIqdoXAwowpKp3JpBsglQUbuC/ZgX6WT6jaY7Fuxk5x6Ipejv6N2vYLwtLcp6
Du7Z4TvON+bYb36W/blfozOdZsTdsVke0ZQUS5xRj+VUrlIxfvPWv3ChWjSQNb4sfAjQJj4tPpbd
ykFDUw+3u2CmUfeko6yMtL9kLDVzRy8p+x3x7HuaLDGaYWUjVObRsT6wtV5WMSqlILlUWn3/zbv5
cnSAKuKU0CDG53PHVUcY0UcoOhdjfmqVdc/ip6ZXQApOcyOmWVph+kzr6jIV9jq1xF9l2v8yLv7A
uEAxygfwX/+mSPzGuLj/v/+nbt4r0BRV8pJRY/0Fz/ibkPHXn/6bdeH8S8U5RhOU4GXKOJuF72/W
hf6v+TxvBg+wbgDfY377N+tC/5esco6BG5o40Hni+5t0Yar/4sCKZHlNg53Dv/j3Lzz9NXX/kXMx
l3K/zPCUDMBrdBOhCnqVj/P/f0xzg963Ojpca5GNyrVTdRys6svCajYgLkuCyNvGvgbJcXTy97G/
D5XJy9vwP/2+P34DyYr8DIOzm08TXwjXt07awfoo+KLOobBKN60WryXIc/94Q3/f/z+5Hr/tbrgU
2wxVwbJIGfL50KQQJGtLpHstBNk8QJ69PhEnIad3eaWuCpUciD9f7/f16+OCswxoRmgwq/46pYaG
6FHWW8DdoUZP6XiQPSSYpbnRjOEujqVlpaMKMMJvpot5Wfz8WllFcPJrQMGMz1MmZx2yZPmKtUBC
TSabtkfDcanE9I1len4zv12GMGLWC8bib5SUyMz0ys59a2GOzo8mr48Fj5Fm7iPexFnLTY5y+932
YJ6BP12T+U8xIYNgkMO1/usT7ZMeJUKqqgtD0IBOwBSt1Nq61VIdj7h6rmvF1VFEo0DbGGV9yprO
jZwOHJAJNfibt/v7cGKZJlcI3cnH0fy8cv3j65mhHtD7JvXDK1f71pOui20UAg9uguQqNvI7YpkM
l3b5oayCAM00BjUluEceITy0CudWyR4rIRIineXVNz/u9wfFj8MDjalf5xV9/qyyUg3F0CrqAmwW
EHYnPvuhfEqLl57umcpJIUFztzo9G4PDfRW8fdqYKxEVy0rSzn/+LfNz+PWdabIzn8liWtTYVn76
wvtyguBkD+pCFfGLmeMIi51919m3tR58s13+4otjcICRsMBE0U/4LINrY0nm0AsenSV3d+Fkr8dJ
O6l+48nl+OzY4woPwqM84JyAMfvn2/z62joB85iFEUt9nl5KRY3LNo20hRFYhHn1N0YjEPj2hzYc
NgG/pbIfOPLay9l3hcsXI5HLYprlLN/gEX8aiZxSBsSPcteza7PvistInxGMx0y6thrlm+3mV1f7
8EHzlFnOPguunE4ucuSt2kJNtYvfC+Qg6rbWo00NQbEzj39+rL8D1tjUzq9zNgdrfPLzbPePz0yU
qpnyxglYNpW3Jsm2+KnQmkW7fkpOStGelL69Q2l/CLJpPz/fzLZ2plBuBUcSYLwJ4e2OIxaopt8I
gb1JCnYdiVN//pm/z7n8Sro08KcgNDEl/vorJ0lYoKkVDatde1YboJ2Fdt3oyTdP46vLzCQ0DtI4
U+X88tfL9LFiJ75O2nRdVI+KJT+bie11hDz953fzz8t86gFNAu12VXCZRsK7B5fPkDh7SKVvRtK8
pfg0MyDY+/9382k2R0Rg9JFB0gcb9GsOfBZJ2B8/dGIkwhxyJ7uZp4gyy2//fHtfjWCbJZkBJetw
gj89RSFJdggFHFvPpG1pqFzRe+M4Jt+FknhSJeN/Miuh9eSAVqXgg5/461urtELLIjGjzXsMKmn4
FPnJ2dTCl0SF2aj3eyN/6Sr7hyTs1z/f6cetfH7Ec5Ix+2eZ//88NXSUlXqYskilbk6jBAIvqS3F
ab7p+RDON/SHJHXu2gzA9Tx0E8n0SpHfopQEad3IG0wpcILZ2hn2ivClG8MvzqGFCXBe6XHE7YAE
n3ATGBzy0fzS9f74IfONDHluNWHjgSnLNXGEcoekOh0Nn4g1ZyBXGqB93DqoodnSF9LOyEzCu2wq
TfNqfjJJqwOjURywTQPpnMQVY8WctAe7Sn+Wkvrzm3Xqq9HIAzLYXjGBq593f0ZLSDAxlOoCNvbz
YKzbfLyCllC6NR8BCOQnaSxcDr0Xf35FH1Xg76+IF8S16fN/Ho1pppG5XPSYdspgbVcc54p7sypv
E2GcIyt5TkFM27FyW7/ahlh1unH3zQ+Yh99vP4A6UJtt9xTHnz4HqgBnmFC4LPxwumKvcDsv0Lh+
V1kLG121d7bdrkwi0lhcv61TvqgOkLlSG8/tbRIzP30bkgHNUA64e8doQg/3jklO01LpkgLfVp94
NXKBtla9IpHvytj6aYUV52XWWkTtsUVtCuT14uS8mXykOS369SQyQBB70VSeXTGyRMexp+nvZfU2
KczzpI9Hqyo3MOc3MUlYZlcd6N49+OSLmGq1GlvrnsOKa9UgirFBxasU2yY02fo7q0Ep1moBZl5z
1jpO5EF5+hjEllHe92N1yx3cjHhRx9FcGqn9IOevvjUfFjr35N09t6X/klrOFrjPrtKG20Sbjljk
tkbbH6PcWapxuM99aVnAuORgr1tJgXKAA7CzhPQjKzW3meJzURHBEWZT61LsuJXegI+hpjQI4/G1
9L7N2o0UWhvNJ9VWDs59lqL7HC5RO12asDpW8LWNoVzJOHwMRfKM2tzZI+387jSl1QbU8XNTJ9NS
0WsQsWGBEwRy82DGP8OivSpIsRPta1yY93URLJugvo3FeG03zWNvdAvf7lDgMnMjAUz0RQBNVnWg
JaNVdU1yjqcRmohz6a1pXSQ0saL0XbGKF1HI60lJDo4pvc9aCkcrj1ppnGK/f0DRekvA09mPzStd
vtFGOXNJ2XiIe/kty5p3JbyvK+Wlk7H6CkpDb6qf/vx5zLvwz5/Hh8kBLKUJb8ae//0/ChASiOJy
CBAwlGV+ChOanolza+kkDINQwP4awvI2C9DVoP8ntbzIo/lk1JyXDclVqNOxepi/5KAaOOmfiMBK
YDwBPUZc6+m19gw+cmWN67rpfzRBGn6EstqcfBHA3q8IXlj2Mfqpjsg7g9qZnJnGiwmIHCqiZwCj
LNta6F6skwAQ6q96VJK1QAZEVjk16Pjcy0f9uzDpLyZKBOkaAG2bOYvJ8tcH4gSSXpgjm7CplAEf
NFeTIZ8VCPms3ozjNfbfS09M3Z/fg/bFlkaFr6tqGFyQYn9+D1MLF9/sUlZRfdjW0nSrdMgsRK7u
WkPZKIN5C8/sWBTZRbKgO6P8/TkY6aKwXqfM3mdUE1WPN7C2EJBIEhxnRvMoktupjTFQR28lpFgZ
/CJRrMimiMv7EaTiQWlU3KrF1hxU7OjhRgf9bA1XvRMu/3x/v5/icGca1khd1jEN/ca9DITDJFFK
08IXySkC0TXmKQvqtDXqbJeaO4IVN5OprUx7OKiIUSo7eYyLat8pd3kkuykIAXKmObr6rhr8olyi
nWDqEIfYSP7WfUzhejNrpvLCUSoKfmPXxdNGU5rXGjm47ozf1LhfXQ7PFIAngoQ5Ff5UFZaRbgK9
iuQPaBh5rdd1iEHS1suTbTRXSN2/WYO+vB5XmyOS0ZF+bq7GsZPXWcPtITS6hu6zigNxTqgMLTz/
jR98U3wqX4xjinc67LNoj6PvTyveoMbB0JW5vJCQOrXlSymkiybHr5lRHBpgi5K658Wfms5GgAK0
hiwydjMk9/3484D7YuWlNWXzC3QOeaAM/foZZ0NlBJnVyAvRjLs0BmwRxCdjCMluDNZ/vtTHvuRT
iaGxQ6XAQNuvoVr+dK2CAwvNqORFVWLKBpwet9FL3OWuQ1qkO999qUpPYzg9aiLmEE+draPOJbKT
Y8GhomsHym0popXfU1H62A9cKyyu6ZavbWslG8M3peBXQ8JiY8Lxt82H+LlgNzOaKxV2l4+NSd81
l3kb3zjDXZH6Kzmwv6vAtN97aXz6OEz48ClY4D7++nzyONVbnt+0QAKLbdLSPSrmayImYvTkIQQk
SLErdCfnSO+eIAcGbssqgkz2ARHU3bztz0fnNg3Gs1yu4wgHmSxJV9EQnZUa6YTRjN6U2/sqiM5J
IN/7w7hNNAlrWeyELtZht5PKszU4hyoxT3KMGRV2HVFmZ60RV6at3JdOASipNpeWFiGClJ2FgBg2
zYFPYYyvR+0uJFLd0Y86OmmwMeuqB0l/VflIOSr6j94wkm5jtvtwMm5yZdxP5IBhdg8JZ6FEUsJm
n6TTqpgcbLF6k5MPSFxBpFzGsCDMVQaMI3sYvmMvR3Bq5iU81vQkjOHhr6dRwyYR5Ayh+iZ6Ia6f
g9Kg7af5l9C3N2pPvcShfFmnwHLEjeKkS4lOUGthEDMNAS8HZ7ZAWGDn5E3NIL6eLY4DfYZC9Mc8
Pm2VtIugZaltnuo8vRcTKAFS1RvdPFhxehvoxQbF8Hua16si0heGFryxm8gIukEBQF7Nba91D7KS
kThyzSk2EJ9xup//hiH18TDx1oPusURv60XJNMDZ8H+GE1WmH0Lwq7tgNwxiZSgW6lNBsVeo0c/B
RHNQZ5CA8g5Ca/JA7NF3bc555H3+ch1aS7xkOti/Gb/Q20tC0UmxHYPkrFvZXSeiW3BIL3+eIT6y
z3+/znyAji/lC66fNURDkxa46meS26C2JyjCrmP1FyvAFAffAeFrjYZTTiSPszgksowkko2XcvrD
F9ZDZxrApaJ7GRd9VjjnwhfPTtus/fC5YDBLMv4DZAKF5j+ggVZ1pl+0D1lZos1PKZKpG+b3Gijp
Ma03ffySBMEVBdoCAp0rV8FV12XE99Fds/z8PM9OxHDurdZYDRHkrZgc08hMN4Ppr2c/plnqW0to
P2yMVL7+3dHCV3M3pQJNd2YMhSrs1/mi1PQWLwxrZFtql1gXh3m96jV5pzNR/fnNfNXXpCyxsdGi
k6Wr+mk9loK2USRBZLpeFnjBjcV8PXZm1TiQ+aX6y75vnzS+LPb935QCivLV6LNBh+IzYUf+eW9s
lvxDGT8nUKHhxFdZZvrJBrmbkA4InHBNGOXOJys06HaNZXxzwPHV1empqrrF3pxQoc+nDSg46wh3
LJlFpMcKNd93cX49ekKXCLbRkZWP6ydEkbhL1P/BjVMH0qPSdFrntAV+fcHAx9pK91kQZK0+VVkM
+1l5j7oYRB0/p+jWkmwvJA2RPJpHffxmQfqiwtfnlYgzFs4m+fJ/vTo0CJngaq4Oi+4qSrOtrkjb
eSmYerEkJXgdas0pZ5b9ZqjNZcCnSeCX687r8j+2Wq0ZKni2tQkYHrpthwVlHm9DrF/PembSo44E
LYcOv8dfSUOLLkT/plc3Hxf8/iNo43L39FfBe3wWQdZSVkTSlE8Lp43tZWPF2zDrn3ND2imzpT1M
jIoAzZtq0B7VnMLF95kfrOA06B2sRGKkgSm9WGG3An+1HyhpoKG8m2Viu/PN2MDCmN4Q6I/S8Aao
9lhn1bYiONrtCap0oeqhX57n8XQCqDoGV8rUbIs+xdVRXyv1AySx1qvq4Xq0jC2IZqaeCn271Q6P
OX2NbFbqiPhR6zJ1obcJ+0LDJVxWcvUaibpPRC/1BXmZJXtyvcg8FlZYGxMZZA6OCRhWliuFBkHJ
uu9JpagXYV6X/KJ+21R4NFKbkFud5SvnnG7hjOq1r8/kHr8n0l3ti4VJYIsOMs5ukCcP1syu7Fnd
tLTzpji/gblzr7f50xhp+zTUNE+rIOJmBFk1MFC8vLhL2+lRKtSTmaOr11A0GGUaeuALk2XtyLO+
fCdJyVOXErYDMEqnBb4ImIaokiXP7LhTmbsqCxNIBkcApeUcoqnZpHUioLNGIDQH9SARuOX5Fd6d
xNdWMO320xisR78fPP473e0TiVQ4+bbNkIzJSaO7NhUGBPR7DYrMlDjbUdLeoU6cqiZ8VvQo96pq
tkoQ1yk5iQHqyN83vvHSEkXkqjLZjX6DXndMtFuQPEejtrdaHnkdCe3QyvRjaVj0LtoSks8m0/u7
j81fMpS8vl1NTK2VWO82evTQHt4CubqyqX8xhwMCFvgry+BHnWgHqsdTl7WohkLXUqkJcv9p8HoZ
o2baDIS2REuBZdys7qXB3nw43qussjwcDUNhXvUxubIW7dk6Hxyvzogn0+KAE1T5ulHtC+8SwyFw
qIURXjB78HpzJfKUSEHhv7EUMqYi/82W4oVTKC+07Sl+/P5cQcz07EJd+wOfj6l15M/OkVmgszr6
Qf3BCqNHeHMXRx/2lb/VA8h8879TC/FQagrFWexcT8lwa+bJbq7GARHCsOxtsppKgXdITa57VUfo
X143IRzllGPXOT8BTNI17jPLk6nGVhEWCp0nQsoTxAnZRN8gnHnoBz8VIa6zFkNJQBcueJhiyYKl
CLyJipd4O/sB2JrGF8GHkPX8aQ1wpRhjF8M2AZyAeOkCFTcxfxX+oRqegH0z9P1bpndkZ9r0h0CC
9LQwSzeBFcCIDDZZqtaeABztqkQaxfEK48ihduxHPVuNTPYLQfNGb2RScIuYq0W05HHVGCOcJT97
Dcfmvs9+Yqd7iXRxFMYU0zdTN2wiVhmQmoWvIxJMuOyyEsbakevoMJgpMKTIWReQ/Yt4TygcKi/d
vmS4eYBJ5Ety10AINN3rFBOPN43LPleJxoqIwG3nrNHOPkVqehtOwqRBooxzd/BUBBvfh6roy8Uh
JduW4Ryu7eCS5OpDHNPKVJpYdUVZ0UbseLzTnY/f3838EtSVVV1hwtvn8wFC1KabRrHf8k7ajGwG
tG64FF0gAZixDlLDo8K8ezVgFKz7d4vcq5jvoZ0BHqNhByT1EauKh0TJCM4r2GJIMNiEIZ5VZVx8
/EOyZE9VXyYetoJj273Ne6gYXimwN+dBS/QTscvH1OcTdnIgZDoSA7vQ3BgkWhEOj2l1r8ntJpUk
rA2D95HXGjP5GBIUDIWmW6pgJ1My+RW5Fpn0yU4Zk5VW2w+YKTyjZCSXaQE7Mp02jsZEhP3kxTaC
dlHTeXFjA9f0NJH3ZLLWC10+O9kFZtUFiN6ZxthK6IGCC4VCL1buRHpjhtrrhKJYz1HKSrq0Nn1p
3wXxujad54rcMuZqAEHdHKzaQbyjT2qnveRGcrL0q+BiNepLkVWvkh8P2KySm0hkKMvD6i7FuFFW
5r4dO9QyQS276Hl3pkkjspTN58zHqFcoi0LIMzJ5RAU9ChgUxhukO5glI/q0qt/oNUk4UaLpbmrY
91abUbxzkFDJF4FZTZgx+C37NEb5vV5HNiG3Dui5zG9cNZlyV5YPuI/PjcaXM9AptxsmMXAPQdHe
Nn7yWtgppKppugoLNOFFt6RWp/kMlDVK5Aeyk48Jzy6udEzfUkuanX0HMuI9mPKjQ6gbc6F6FTav
Y9L/BCuyS9R8IWXq65R2N5lwViKvr4xIX+nZsA0cTC3AeJdjnOKfCtXb3rQaN2O/R1DksGlwjfaS
IXtK0GTLDvicXMi3dipfhw17jTzvrZU5ICAfjOyZE4Hnrkl9Tluit0kbE08V5caBdQ2W4U4dAW2T
0Jd6hlTcwLd9lSJkLS3Guqzdd3l7qNqR3Z8+vLdjXLs1+4vComSoeu0YTfITMpiF3MxMjVg9jAyM
siKhUtTpW1eSSqflLXCUMPvZaaQvyi17KZXN+CQ9j0kK/1PSDvGY35t0jZndBy+S2N8wM+oNtr3B
MgkX98snPc9XER4wm9jvrn0cA+kHLmg4JsShucEFooHXVMalrujwxAYjxdIj1+gbuq6OSpp51Ddu
tM0UeJkQGo5KouyT3uZYX0t2TSbzov2KUwe/OSiTRBxJeVGcaNkYcC+mMqPnDKYgjgm5HPcfClVE
3ltFOJCPU1TsnX8llaWnKNkhz5tLYQFYtfB3McBa15kdjSn72a7EUFWkdr4w62M12RCAurJaarym
vCdEvSlADcu9SZBokRJ1Vme+SwQrEleaK1Bm6jqkLU9pqk3dmda8W+XYBIrkORKo/cda2/R8PpwM
KBFEdt5hhitfBLRaErrIuUKmdmW9T6CGwRFiIJeyUxkWtYcJYXa0wY2dWf6xKUi365+Uqb6fUha7
cZCpQRX1So3GJ6A0lI1WciCg+jIvZGp9UHFluEphkT+bvLKD+QHucumoVbCE7k1eMlEeuDkaspwp
Hs+yRsMlzczRI3KGwlPzDx9SpnBa15UGpY2aZn67qvlqpc5TUJsgdqj7MuPa6fSfH66CcRpe58MO
cu5fEhZNKnh4KOrN3JZS2TSw1J1QvK0/8p4TzT9PksQZ3rRpTLyenAiL0J8lcWuNAFlXYpPTJVMC
FYn4GW1K7lJreqY8OulNvAlOAMi3aY62XpAzy9F1F1gnHN2I+mgKxUq/0p3oPFXBgzyvA4zYfRFi
I1Kh5LD4rYi5vDYC1gylpYfQGcq7Pj+S1Kej2CL4zcGrTldVmt616Qzz4QEkg/TS4n/lW8CzqyXn
oA7kRThg+FMS6bo0GS3WRBxepgRQ8qNwGUn9GjD3IbdYFzu1JT1zqnehodxDoXcW40lAxSoVDygi
ztQyXRmB/Roh54U+cwOx9s4I47XIjWeRrNVRP893kfN0G1tnzGX90vSdI0K3Z8Z8okWcA7460fRm
dgSYj8N61naB9TuoNOCs4imuzDtSDXbzBdqueO+U8gEO66sPqlG8g0azqFvDO1lJbyNahq4i9CVi
pqdCTspFYivbDsKmpWTPkylVrh+XaETTaGGaIONId96Koq+QgM9Uuns7qSuPjGOQAhkJGKn+FCvQ
fnqxM9pVrFoDcpz8ohnshnyD0tqJyWMeX8ljh79a++GibZ5iabxu5/CKOJNhnufFUcqnimDj3HeV
+U920+ip4CaQVcocirLIRW326mOiHNNmjxaIUtr2Lyl34xbAQATSWyQHNXHF9Qbv0YM/jnuMvbuJ
zAibeCXB+XPFTtW1qQTcvqJ5aQRSyEdv/ezCjIBgyrj2fRawjexDXEm7HesOnnHxil1u1WLjXcbA
UbLEWnZJ8jwNGjNVh4MMrOxQG6wqDGicmUiIuC3WdaVexRXWzdbnyDRQgkdkAEdyLQVGT7FrYmFs
bIFwFJd4VxB3PCkPHPPZ+WMdlk+lIX6yhxOe6YD4HCQKmWTVtVBjJPI+8HSLlLNv+pCY6l3Fl55w
Z6vrNNT5kyrYWrPYF/UAMbNwyBWL180s/Jj/voiRMgTtzcev8pPwZymXi9gOrmfvLRiYHEQgksrB
v8WIFPNch5ekhJA7tOuyHw5RzDSIQ3LtDPNEBl1AF5jfyT1paPMSFT9NF8MKX0ONpHsjjujij/Xo
jYnzpM8qEWENe9W/6wZlXcegRSNBAHVVkwQltSQgp+3gOsEuMC0ioZwi96LOv0xCi+mRdgen7ytv
PuWjPRMvKnM52fJdRUvb9jlEwUcvj3y+H5DvClWRXUiHsW8fJiKto5RsXsnfWpIwPDnGXp3aA0Nt
2vWWqNcTi1cSqbwz6x6svFtrYPXD/FzVPeeE5vTelNELFt4LosJ9T5Bc5qtbNfDpletIe+zEVTt/
KSfZcwhcdjLMbIm6ZnAbPdhJzlwylsEhwm8DBVRmezpPZFpgrlOeZh6De2+14i1olXu6fnuriu5E
jzqCA7ievzg2PSv70SRgVIE9qfTZmQ76nqX7vfer0svMXudTQ9ETypELxLxydY1ygsJUcFIKqn7+
KRS+pScVFB0cUGv+acixwpc1QSCIYciy7atLeRWKyguD+in0W/7KvlVcDtM2AVdwZ3G3W5ssnVOw
jHTttu/Nt3gWz4ztdF9LgLVnt+rHI+VzGIeZWVZabPci0g/Kq6429oPWLB0lefLN7McHZUCfHXh9
CsdbgZIp30itsYnJVYjnPVTiXNUYlDxnlDEmhduQbwMGhRvP1wkHvYWxzfyPdwYGceCcSnidSZUC
v2Cx5TSQvSmYa6a1nZjq28IaPQueQRuxAlmNcbHk7q5FEQZrYCdTGBDq8+ZEUch80v8IsF97AdvJ
j5I9SqxVbrA0G3Z83YoGEG3+rMnsFQNDyl2Km6e0imhnsdnt9lI5Xpe+ej916DuU7qQSAIRb7uDH
R8lvd+k4na3a5Hxbe7YNXwZBkW40RCJxLr3aevxexmYDJ4LD/RrU/rzEQiwmJT6ePALHn2UjP5j2
ASb8rBJpH/piWGYVHXEdl0hLb6dTOZlPzTDynEJdYp1CKxCG96Ze00DJdS+spBuzKF9A7b7oiTv5
1UZpO5rYafmsjeY1f9HKr1QgAJklvJDwvGQadcRl9FuE3D2RwbIh06Jwg6o9yoAUDD9/C7Vp01kC
+ZavXWoOfbooTV3c9IErxvFqkDGbcje50K7JpP6Z18Vh/l9cUKUM7RX+yaUV+7d55bxyUnHQ5P4o
bCIKwG8sOCZYBgmwdlsctJJ9V6lne6uTHuclT5bqOT3EpzGXcbIAbCFP2mNlEeihBq+xYS/ioH+J
C3VTts0eQWvO2BnOpemNE8dS9byQQUFiFhrMFUmDzMzGIXZ8gnRGB1lbbW1kI7iECo00KYluAM/s
+IY2Rcafbml+lGp2Jc93rIpsR3aeOWduYyh+GFSyBBFaYaxVwDeDxOlKeUWA6L02GgtG3CKaKHum
naz6a1VJ3nASEJTIOp3r012G7mOUdpmovTDa9hkRBvMprlOGO2GzM5T7x8DaJKEBeUdWWi9Qr01L
f1FNlPmNGnqpLDXQz7WrurMfTD+WCSKZzrEDwz9AKyhNPGN8Xn433s3yy7HTt4iv1jEcE2pHMORx
Hb2ytZeAzgMT8Z8kFgtCph6GerhiO3kNR31Nb+felujdN/YDCE2DzypiFOtv4ZyFPvkaj0iWBzoJ
w1bK43hBaFYKtXb0kpWM5VdLOrAOzsFsqvFjAq47+Q2A10oBsyBZcuXNKoyCqMR+sD2HNUDCw+IL
wo8ER8f9a1lZe9apG9qMi94yl7nB+/1oSUaKsbXNAe+rI3aR0XvERdIyS5U9cifFbUQRulUisSW0
CGuWg23Xdje+gmBxEmAaolx/6uhverEFn3NI36MWsLnU1DX7sPYmmIxHI6T/BzB8Qdwlug63kNK1
nv5oWds45+X0z7Qh50r2A3kwxSKs6KHxcFeBb61hJJ9aNmODKh8oLdjC6WG0dp4LlRCacNSPeiPF
fMgZU1Xhr+mxARifGRG+rnpW52/VaLp17OFFd/CHkmDhi4BSIQb6roU3jdEcVTW4q4W4mxf+2UHJ
5pReGuXYx9815CLx4p92bz8lWO/cJqT+a2vjISysG4ddquvX0bs0Ob5b0BoQvbafmaljXNxmxQ/d
pFlLRtLHwleZQvYAh26NblrJjfPS4swoYmOvLMZNOvjboM23eZNvSFh8TS1iK+J5DLA0uJiqIqiX
+kNactYgWah77IimYUxOdkSZqN0OO0keNjOsKMirh2RqmkVDfeLKQ/QA0Gf1UVRWij5Hn8jHtBvY
YCqMLpU94NVEhyoymUcTIH8ru12mThctHfDGnDUi1QpjoqTrqtzmmS9v5CO0fWVZ4/vz6smkfdIe
nNTY6X3rMG2x2yRAse4pIzN7upRREHHX+lOvJWs/f21slLdGdgBcMJ8XLT/Isum8MhVRRgF/V2UB
vJOI5acoPM0uTrRcbzO5Vhe9UV0pPbySzoAt5MCMdcmumRDK2iJ7y4WPR433RgDYo21MbjHqmqtG
wOcoTthZMuspAMipyElS0nymOoNaVrGGR7BRR7JC2K/Y4IUivT0YQf2uDzDYfXuvydm5cvqtqs1E
aHIBi9kRPjnhOUwfEoOGXTzcS4X8w5DEXVLStEUgLsX12sjzx7SVrzPYTdZgL7tePRdK+JxWVQ2L
L7knKcZ2GRGsjoVyNXMsgPWswn4KXWbSzIuiePT8ITs6QXGt2RLHjWb+3kcldfkshCtkaVZBnTUx
TAjQ8sdxkrdpZawqCHC1ifqYD3DwGSWJ7dDI67PVvN+RJoYBuP/HvpPP/eBKdvw2/y4ANiS4sFjx
yoUd3BnJcprne3SUnNBkw4laiw/AfsxHaa2Qu1dWEv3CkVMUSPGsAO0KIsDKMdkPN/j+8yQ5ZNE1
oQhHq38wOokYGkEMQsbzMoL84ADnT6ZuYw31pqQbVoMT6ArncZrQ6yUTGgPEqUfbZktja2vOYRC5
NrCbbM5uJF5tSaAeG8qTbsaHohpvZd2hN0+5+f84O6+mxrF1Df8iVS1l6RZnG2MwuW9U0NDKOevX
n2d5au/d7XbBqbkYBhtoWUsrfOEN5NkVu73uVOTd1X0yMidFVzyf9opcMVdK0R0S7yEvyUBAW34o
ZOpK4v/MtPJ17JF5cH3vV2OHL1qVfQzTT0siIU5BZl5OCxGkm9JrnoccXXUNkFysqDsdxxayjZI0
OWjvsQAgBMKqhzCoihr8j9hxTGy3fI9Kd9MQ7yZST+h4+kcD1wBtkY3PY5k/6tr0BLBaRjON692G
fnO0Aupymbt2M1Zk4Ws3RUsYPnbDYajcnWpW85EUr+iz9YT/zFUUqpxMuCoo+kcjWuxJLBpSXq9v
DLO+Ne3ybuBPjah/VKLipsq0rR6S3mMuFswqe3zO1XgblBP9D3XYi8Tf2e0Bn567wHwePevF7eon
003zRcGisAd6eyXAGbrlj3Xi/fSV6V2D2XmVqA4V6+gFU9UXdJEQGLO6m2z6RaXlJ8XVHVjKHL1c
jWKYHN0wI5m1e3dOuPCZjCR/kZSsROx/7hrRASmoKzhi+UxtXOWqqV6wj5pQbcNKIFT7O8UqH6eG
YqBh6SOeURxxBUMleYwhSkZ+Xd5WuXcj8T5drh7RZFrgYoEUO9JelsNOQLk5KMt5WbWfaNOjOdzO
upoqnGSDllo8j3Ky4qGWmsK/AOUBPCGdH2sAW6hLaFn6YGnmAut21kNGg9xFjkq8pJG4dYr8GYa1
D6rGuzZcBApKEy/C7E6jTmrPxwaIuRm9d1Q/r/QQvfDE/5HH3nLqlpZFOkcbGL0gMQemM9ft9tXU
y09M3oiV5Lq2e/QcleATAUY8+pLqZYAc1BmUsml/JPa1EgyfJxCJ1yZ7T22f3dyqrigzY9zlEQlX
/SKcgscQSNUVlV5OG1V7NdtofUq8qMtQsxQqRhCYr3DEqw0CZjQGX2x3vPHQMJtyu8P9KGPdlkso
rSS4TvlGk5owyUXf7kOPLOPqdBLRf/3JMYbzJ8m1oWSfWVxRyR2TdWTHn6eYOUgJDlqE/EXR/6RL
9jH19av6ORhTMWuQSReq/aMCW2QnzUMYpzO0HzbAGDdWHr5ktdy/JZMuEET6Yu162qvqkyDIT4RA
/4fZK4u0r8hN2nYrnwRiM5ue2RDF2XOAhstMw1bDCX4pNQgpCW4JzXFhleO8CYmJVf84KJVLDcFc
CMPgULPJfGQZJEnLVdap90Hc7hHkwiHJ5JkF6d5BqYyzz/ylczXk12+lXQYSbz5+eciMRAoiVxVC
hOgYj4ryKJrizhy0e/l5siFDs16Lf1H0KCKgb/GmQVepzkvsGeQfglG6s4N8JxKAp2URsr7sZG8g
042zRnRlVOLtNF2gL1Pqv2mM4l5YRYDw10MR0HJoQmMRDBYN+e6NxpBCplbtyiza++iszxX0ScBN
J4+eh7B0AdsZ+58j+l7kW14ULzt3HpJYg21zj0NbYPHhIHjAQplVqvluqd0yrzmTnPkQUU7Vx3k6
mcGcqpPKPjdsKWYhja4e1d6+SxsTrwv92ov7W7UOH+zu1mvyncpaSBVChkE26U1lHWkZU7k8+Ln1
hn3RO2oc4MP7ow8cabIg5YwII2QjdbhMJ5qIlICErVvadbppanUVqvY+xibiFReV5J/Yzu/tp2Hc
+aCpvCwFVSKOpG8FTVx3pOAfzd02WhAz7X0nf0xwfyzzwAfqU+MslO+CiT5NjR0U3IN312t/Oc6d
cHCIzqlVhSZQqtP2A/v4GXoTWGxkf1WyhLK7ZqiPmTm82Q3njmZ6j73r3Pq1R0xWjJupmFZJHD4E
qvsYQl3ohvQnpl0s0NA4nOaLkmfzxg0OeTIdRyN5Df1WW7ZGPgsiU7/KOv+xrLs733YEWdtBr5gu
effLNf1gMSrAALSkXU1dU3JzAzZigGuLJJqneJglgbkZwWvMKm2AVfHsGqjLNMEiCNW7qkBAvgUL
kPljOGsgQIADYN+wPVnzlZuNYh0h1dyNeUT1BAFalHiund5cj4yUnX/UznCNXC7bAYWwQAQf/KGO
ZjsKfUa0lOtEDmUAzSc0abUrmTHH72vlKfpT3alooBM7hIC+7TSZFTnWdDfeTaSory3FmVlIXRiD
0p99anNy55zndvqWWONtxDmUq/qb4jjXQLs3EfOnSsuPng3Fru+cOJihb7LV03pR1vVLL/f0ifQ1
j9Ynkm5BSFjIMcqxRLMD0A+DVq2VPFwFnU6XgMitlOdM73R7IAL0SdTkIdbVV8tGO/+k5KeDJgXJ
GehQwgaIl9N1iaW4NKpNu2yOss112fXPnRhZkXeplt8TIB8Ty30PAw1PkOsKp72qs3/GQXYddCni
k+MiTVgWU/2jDZVdVFYHRwAUjczhWKFA3QeNtp5op161IU9NGW7MuHkxisJghikfvopbDOa8VwDd
DpQeqaphPYmS6MqyaIXUwYZE91XORUAYv4amONhhfSfiB19D8JwnjJLzTTMfGrE1rOjRLax7V0lf
IVrPQYgdJIvfHuMfhHFbeOD3kx/tFFVZOHF4TLVuXciSnby02VgPbdu9y5XbJr9GfOrGae9O/Dgt
rI0oHYLWyHOvKjvch0wYub8HfAZb+Pdeia8Hgy+3dt9yOXhDY3OYmnR3ih7geO1Vl10TMn4SgIZd
GQ2eCELutx6CrleaE95Xpso/TuKH9gRwhGiPCSOIhj5+MYxuNVXJteCz953+KDdseDrHSehbKfyg
ZdOrSlVfvIGModXb3fRl/ibnWVboeB96+UogGMfC0T/9Kd5barGstPjgTrdD0t4MwbBqFKgrumls
BgN34lw8N4ir+N2+D9U3fQAp44Dh8Lw3DU/JIW2XTWt8KtZ1ixdpCb0lKevnCSa3YmW3LsWzMtZ2
mNJdqdXwyyeY0++bHpB4Thmpk0Biz3hzR/eYNurSSwbsxJq3KKle5U1aXXLbp9iEQ7QoI302DspM
auJjqnbrevZTyfBHqHbqsn6L4R34IHsl9TGaOHsnEHuTlSDF74/C4+hoWRVNwi5euLJJcyzKaJnS
286mm4n9Xo6TvP3Cyn8omvXWVMEmQB21TpY2vlNmrGx6rwDaZWycyqa+a37EyM9WSXdXV83dIOq3
LjK2ta4eB42CgxnPaf8dFRQBfX989av6zkS+uIv0Q5jht6gW657RS6v0RRmrR2XMqHM7N8K1b21K
JAJb2SKAMiLehNbcunLlTxAy0bvTiZT9Pto4Y3oYi2pe1j4cLoqkcVhdRfpjlusBWMj+FcA1EXA0
UQM12dF92fmiH8t3hNURDE4a6P0xdXWTvyWENFC7cLp+E1HzejDj8tYepuEtFDqwEEcJblzFTg7t
1JNO43j4pjI3hjyeNTE5jNazmweJER4hRizUNKLWAZdGAAj2nFWhWOMhVdeuD5jL2lr50Nw3jdvc
9242i81g3LaI/laI1trdwsanZqYFvbVumtqV1e1yDjjrZ5AMydJRRXCjinw2xhlZDiZdVDr0ceun
vntl2UD7nBhMSNB3126bdte8U69El7xyFyqWTiwsRfG7RZMn+h5Cw9oeu3orULUmpeBLJdPGziAQ
h9bW3uigg4qCZnGGEOl9Eun4FRsbLfHMbYUP5D5TcaArPPvKikv8uDCyXSRtq2ybqPOBhbXlfHA5
KobB3JohdtZYQwnrl+LaZF5x8IxRVrUCwPJDtGTbOUacN0ElRnpl/g97YlYHcT8zSvu98iMZQIhF
7LPjEz1z+rqLME0eza7/DFWM89BlpBioi43AZH7vNlDtAaM9Yow+rk+v/nmrrJAhPX1bjtUC35No
5/zvvdMPKKEkeyZVSLkGZzfMtfanfxP8CaD3oZzbQ1HI0tdd68dIU2gUJ1CknbmlCBetBdIhty2f
zipfur6hctnoYMCVuNv97wcBZcdNX2rXkQUmespCW5mdvkW44T/fen2xdpPcIMhSp5JuM7/5z4+N
sRU7FP+bcnl6t/L0iRPCabC5fQRXZmDn183TxmeFpM8KrihXos7eRhfUBVTK0PXpQ+myrYPjk7iP
HWrkHeB9KyESDGwKu+rjlBa3ekiBndIPJ2Y83mkUNhOKCzO1BkU5UJ4qiqieI0r6XquRdVVFkA8K
WmQwvSzAiVIl2q8kAqpmezdG1b+u0tq/VjS1mTanbynefSZ+2S1rjpd+6ReBvQBxlc+GJsx2Bfnu
ld657sOYOP4h9ro7jWT0QR1ZO0L5aBRP62bCxo8imiiJADhThIsUdVKsc6twAAX0773pZq94cTtX
bKY7qsLDnrC+3IRV5CwnW5+emIoow/TmEzKK+ARG8d7UlWTeGijH9GZf3CXxhx8Wxo4BjhdVav3q
M0+5ERH9wrE3gPbVyjt0UpQJpXW0Ib+cvvvfS93Q2uLq9HrEdLLAnq+pdn2l96uix+qx8392fvHU
6w42vSvKL+JHiq7F3HcsQdaPaWLt1za6n2O5FRjMYV4JBTYNbGQDC0L6VldQ26ww0D2950eYbIJQ
Qf45jptrz7Jua7UtN9SqURIf0+4RFeZ8q9HYn2Wp3z+mnhIsTPyd54Qj1W6KvGzZ5hSTx9a1YSoL
3HpzigfKwVOGpVFwNGBm8Qji9FMLqugQpu3WDcsSyYu449C+ghbd6N46T1T4jZVaIPtrBiu7jcVC
FDgRKL7fLAIlLldILBdPcafTgJuGfBPkdv7U+Cbd9wzMvKkNgrJSoM/txIzmJlyDhS0KwGhjPKq7
JI0O6F9VS9DoL92Qi4OPPTOxcBStxnifjAl+fHbbbCPJeFa1oliorRdBIrMZ+cAzrrR2im7jpHN3
A87tsylKhsNYph+hYtVwwbTyHijvD4oPD04DkFBM91HdhZs6okjhi2HW4lB4yETnr6jHgWQ1Cnub
WkFKC8BVNyFkV28ylbuksWqaE9CEfBWLY1Av+dxBNHrtAYDqswrqsMY/o+tH9kS+DF5KjzRTt6eX
6ML0ewo73B0/TOSv0YyN5qFnKcvTX1GMmI7R6vSj0y85eLOiQMfwn94LSS6QYFD3eB7sYmF2TxG8
1L3uUQ8w9bSHnw1NFj2admbLl5k/TSth4ZxKwNQ/adINwWmSJwRGjXU7VP1LEWTr2I5jLAoybMtc
qi+n9y1YUgu7VIp1lZv9C9jSrRmU7f2AX85B9MTxp1+D0k37mX42VQcMeyyLlozQ/QR9hbYdEPXi
NRiyY5hjK0UVTgafSQA8TwVyPcTN7n9fLLXh5ahH2xQ3nH7AiNylbb/qumJvea154yRHgtkdMvAf
ruM+pSmqO5hcRFpr4UrGBtTrz2Cqh23LMM0b9LFf1ZJ2CVzB8NaCBXHrd+nn6X0Uuoy5k9BCt5uI
oqlLOtjQKaPtH4TXGA27j4JghgxPK2FnhdnSiSs6t5WYfvim9paNfXIMAD5tJ7qcwPWh/Zt5u/b8
6FHzU21HdmbQXG/wuS1iY9FqOIa4WLzrqbetMrvFBDzp9l7Kl4Sgc5YQVs3H0amLOS1em/RQ7ByN
rRZ+NS7abBU2zckbw6IKqSk3sOw9IHEyuzC8qFtjNgg2VwNBrozGPm61VdgM/LGG57LlOuWyBC9+
EKnpGtIIAzNOsxXz05up0+w7fCPXyNu014MadNexwb5GlKWiia5INYL/vudTv792PTKuEsX7eYwE
Urg0+i7Z0UKl57Vqox/C6LVbrukfNZvf1vXmmI+afyzlF23AB9mc+kcv0wqy4khgX4a7qUOIutcy
15kh8xnOi1Lo2AVkxnXTTQ+g7/Ult69uJx0LFsAcE3mhfP3bm6dve8ASfo4IU9JuPT7mRik1mmfy
MIAW+Yn2TzZrKWPeV3RWKztXwH2RMKZ9sfKB1OMR6IDhQ/tjLgJ1j5pWdg0KP61Vc0c/3MXStKuw
6Wi9HWhUez2aFWDdTE6Uqna2oZPcZtVPm93zymoGYmcb/yorNx3cROkWQAJFrjUYq0OigIYZ3AH8
keE8KRhl78GfL1NIfTdGYgThrAYXGaAzf7DHrL8LFLe6MzfIUR5xeu/IA2i/EKfNoRGuglbZWPCk
IvszEvY6p6iWKvVKs0MQkBrw37EUYDerF5fjmdp1sx3HftHaIXgr40lqr+RV6F+5KYjdwTFpIcBA
EHa60ZRqX+rhZw3N006NfeGUn8nkr+VFLS1f+FZyNGg7RTJQ8W8NUcDRwoF1FuggjkRv3hrtR+e3
GzWFb5CAGa/fwjBEIF+dKJi5O0Od1kpPcz71QQYrQUIzlIw0ckFaUQZMKXzrH4MTPaNCROhBdFm3
6pvSZ6+SR2J6mjYbvfIH+4p+6yPrdNsHIkFLVRh8Nl6efmD6lYcXerfW5HJ3spWlatWTG1rNeuIg
xtc8sR4q9uaF0Cm0BoL4loC7wB41dm6HxjmOlt/vxr4A0iw08KLUq3HPaJoPGELOtlDrAfST2Tvb
2AP3ZeCFEYm2ByQwPLS0ozbuBJFlzi6hXRtJTDLRtsYqRJx1GSHiS9jJL3u+2d8Q7ETaFSk8/JiC
cGoIUaNt0xstyVCtKYiVCbGv43Lw6qusrrItVUTUXORL0rb//ISk4xW193BpK/A3LKPLBZiT/35r
ZlSLMV+rq+0/3xJs/fBDSxbpym7fFvEr7flobTA1B0gHeAFGxQ+tSkS2tIH27YSn52tcr7ekrQ1g
S/GcgyBBtZUvCeboh3pUjjBoddCNk7ofSgpUk5dv+de6oOxmdTlkyxRw2KI0gdH2ZuBtMxyotgM1
xUUqa00sng7I0kTfISUZ0mhKxQo4jNgHEFxrnrchLF3iCTReA/AABdEhnNKPwy7RxxukuAzXC5Zg
TyWStnXX0OtWYaWpJe24lnBjRGbWa7utEg7F9dBurKpu954uxJ42W9v63a5s2mUeqcBDTl9airRf
U9AuECtxdDIFCpFo0vwl5WzphWqwz0NUp+QpqaYRNodUJGnVf2cCeuFSllARNAMcharFueSvk9ih
qoA7gA9gLOB2wGrtr0lVGKX+Gw7nBT4f/gGujnYiREo0qP7k1eEekOt6QkeFwsPCETXW9MomjhcS
JZ/rFV5G/V6KC309lhdY9H9c9YzNh2VMrTctV0Xma5cmN1MQHySJ3i/r5VB+Q1m8wFP+42LnKoOJ
I1T4VlxMVWGex7eYJ8wlKf7re7rECbWEhZiXRbUES8gz9QazQV3FChzUG2C5ZOCPGz+5bmGt2GBu
pHpCVDlbta7oSUc7TCu/eZKXJo2KjTM2TzraK6ocht8YklUTobLlJkiljc0mbpGVpC26TqNiFaXu
N/zX7651NmsS4Ze93ksqUjPulNZZRKWFxw3GXcT9Xw/rpQmKYCZkU1uYhuucjWpXNBoiVJk615T8
MWPkPKitI0XDEBkqOZqScGryVL++7N8GFMh+IJOH+BS+cY5jyc/123B2OEPXVjGo84YIqaztqx6s
ko04Gt1vjjoMzqfxoN7oRrYeBuuIJPhBGMn6609xQfyB4oJwcPh0NfSFzsQx/NhBQZ7mFYz06jn3
xR2AtTmg91UI8zZQTcgE3fxfXBJBYlsyuvnf2SUFVmTIak9sCNy35Mvk7jHWsxsVijft7euo/xcP
mD2VLdXGMfAvcczW8WN7CHVBw1ZSTpr1YOME3ax8B9Aue56nwBIS/epf3KbFBW0U3QyEf/98vG3Y
5JZfyU7y5EAjQYDC3KBdt1RHZx52K+1btcqTyOcZg1nKwUq9PRs1N+dsQlVWUXhUVwA0Uri8SknE
CewX0MGOuh89IPFwZyTe2qFQc5XErXeVP6kvjkCWdYof4wT5J1UdX5RE30mWu5n6vwRsNG2q8Mcr
PrQQkUvYHVVLFV1r70yC0HnXUoe1yxH7smRn15QG9HJnoDJz1UlLsaxz13Qy8GhUjorCflEN0aur
lr8qH5R7ZAb3iKxgdIp589djf2mnZNRdzXYtA36IdjYUYRRVsaGgZxROfCrJfe6t6BlGIzxa+Dp6
OlG2xCsp+YEp3yKIv9MnvnD88BAcWPQOAgIsrD8fPoVGJ0RBE8c6uh5Nk2xJ0O+8zNshYDWzjP47
C9ILy5gTwbHQQkaSBsGkP6/XidwEzlyb/4jG5CQ59DKMpN10dnGnF+hMdZtep0BHtp1p0TxIY9Cn
83rQViDB10E/g/YDTPY7adJLn8sR0q4JKWiEpc72Vm8UYRyGrTmvkLeQaJOeS8ixGOhLQRVdBJP3
DYv+0rN3qUwayJRi6Yt+yJ9jkSiBBkl0MOdTXJ/+0xE6MUIN2L267biuhQ2ehWKVavk/RnpNX8+9
i7f82+XPTslS9EHXqt0/jz7VKPSSwEOXm+teMatC2nHld9IFFw7LP+747OkjXQCgVd6xxNuEbv7m
Cm9tRu3CY7ZJoXFN9Z4zcFh6V0Gaa+C61RvTN1aNpy3l8/8+wLykNMVzpDnpIJvm6OcKTypdCTCp
KgQN+rR1Yz15zDGWmlG8u3a5yhsdzPhRL234Ee1GAmh1Tdkk9XdiFn+PjcEpQ/cRrXC0fK2z2ZBP
SjX1SmfMJW5UIuQGcLsuK9BS6TpiPOOWDsDJbKW2r9QW11oTLSb1wWz9TWOGqy5tv9ub5Jz/c5vm
E7ksCJdD9289qiCMRiodKXIMbk5LiqaIPiw900QtpiErgm4P6qIaQEMDt/16bv69LRlCJUu2ULuU
Z6+UPPkt5CDt0kcvaMy5TTNRBWkmtUzkXqAVypLmz+bry/29FP683PlJ79e5ohcVK7GGKEHbvZdi
SvUaMerUA8uqf7MNXnrWBKi03zR56J4/azfO/NJHfAnakL62UNwe8RQKENzvhn759a2dgt3zp6hq
HLNSnoV9/izBQPHHbUPwH0CFzDu7NxaZVaxOjpZt8SqH1maOuXTg5S5X2taL5zR3cqipZqxV0S7+
1efBLU4/CRSKs3mOaJEhS3vmvPRRNdDqVVUOb409Ldqsw0qtWmHYGfsreBqvIdL8EzLRLedSy2/A
Z/omxLs4z3TVxdpBEwzQ2R4YeOhoaH1mnqJ3DAroBptLVcTYXFbXctP5+uYvzrPfLifnxW/TusJM
IkW8y5xb1BtjJ76rAN8HKcocBVBLbVsp3+nKn3Rp/3r8OucLqlQG8udnK8mLhEIDVE61Snt0whyN
R2sWkDDIoZfTXeJ2tSTF7ap5tVF6TKEGjUiTFDRmoFRcK2AtJg4fXaNSoxeolMSBQ106RGsOwCli
XND+ooOw3ZXX3jQhWi3hMtWabVP585wOX1Elq38zjPi9qcJyqH3KYf5tGHW39tpB46lJLFGq7RE8
v0KnZhvjjNHjktFN3xxcp7Dkr1GkwKxbrqriWXP24MBk18CCqLuPwroeE3Wdxf6Be107krYg8dt4
o26Bv0uA9pWEHZ4IR9RFnvDUXUr4cCJuDAJQkaSrLBcr1ChvG2/e9d6Beui67NxNn6GG7lDl1iES
m5b6nuXD2hun62kwZt26Ac7rxE16BbrQBKgPlgKFj869NTLrvmjSdwN4uXzCEsgkE226xy9VMT6i
OhVmHZyRHDyb77x7SfKzUiwKfRtqLz9V0Dj+2D80fAyH87hShwe3FsvKcSBJ4A7KUwaKN1ZzZu5d
AqTIA8NDuWSHOtxPkHnXUehvBtcIAALsqs7YRvnxXzxwJOO5cZmLnu+XKkK8IFJ1Y9676VKBi2Fg
BmFyu0UzXcWptqrD7Jsjwb50+pGIYV9uWABq7bO0KO/dmH653BoKHcNgMFRpfi0pAJLTNnkHQzUX
eYGvqwSDSbKAKmHGUWEDL7aCTwnPjsQABpqWbL7PDRsRc+S6AZ4h1bWchn4nN+QkJ9CVov1Foc+U
vN2OpCGz0noubNw68vrR68w9ynpg9t7kilQqbe2P5t5Jm0OSpg+IIB0y9J4S2U5RWcZEMnuAZh/y
IXfVEUDb2vds5FYsIIq9894F8GWYrxJT77sOcwsWbqQb9777BnhhVwgxzytxMLLwSdHbNzVMYbPD
D0ryCo8MLhJWgEyTOv0m3NBlqnO+xvCCQeneUA3cPM5WtWdnTuOOHFSSLcoBtdS17nGsQRPKgSIj
3Ohj+QgEFFXC9N4I9p3eg6fDKDtID37JaKMVP+h3cdfcNaJ6zyZvJQxtThHUu+phGhaOWGK5Us8S
ZUTLZdThb6VbG054RyJSt9Vd59bX8DmBVqboMqVhcAhz98lmTdGgfzyRdb6e2Bc0Pwn/UUAyOaDx
wzjPhzwtyUWfQ2bzgL1JBkIXhG9InR/cMt3DfqxZTq2r3CpgHVN9lk/uA7Iqq8H2tl0LWU8/SvB5
GQP5JHdhBctTPMnjbypqmtzgzh+O1DfUZB1Ilij+3HLtygk6M6cTEETBkxN1P6KQ3ULuTVHyrikS
DtvM0307tPeBlCQ4MRdqTTx0ILvTCkREmyxdsOZxgyxWr4l3wORgjqNfag7R1oMlY1t0Xt30rZb0
pK+H+eKnJ9HiBlzkAM2zYx7lQ89otdg6xVtlwsINngZTR0zcWH59JRm9/DVOv13p7KBIBb2nUcgr
oTVY1LTfze8cmi7eDJVwLDgxLlLdsxM9K9Os6eh5AGrQljJ9Bja2ipm0Mj/5+m5O59pft/Pbtc4e
ez1FdmAFgTVXhv5hApw3ZNZOjUfKFfE+i7If2tA/SQ9vmtvzSQFcT36EVXwcYeDedg9t3a+/+UgX
R5ianFwwmoox158zMexLXG9FBmFPNE8Su+tImDGJ5VY34ue64TBwLEy6RjR5pPIKPTUPBXsK9+6Y
Rd9MrL/d8HjWuEdRtaNrQO3sbICAVPRaiqjPPPAmgHcLyfGJwwZxi+5J1YJ5JzFBY/zeQ/+WCkQa
AN5iTK/MOrnroWSYbfPmcox+PUgn+b2/nhtNE8I+MDp/lWxrysdu1DJH2nIS5GrGQvKhJPYWCCLh
96csc4jSejrlVhzpEjybu+EKj0UE7fJ1WpoPExYPY1Mfg3pcRwAJaUD/1AOITLrn/XBgL8eq/ymj
h3ry7qTlQtm1MzgZ88BqFo2bLU70IomP/4eDAb/FKytY1P3eRgS0AsPy9W1f3E0RazZU1jjxvJBH
zG+BoUosH+dDz+oj2M0S86lNskOadWvV7ZdKUj7hm/ZaKOqLlqlPToWALpsnG9udp/jXwtxIZHmW
O0tZgWr7DzMw5gmAbYlm/fqTXtALZd7wcEyqfvi6ne/7mYpvZ6MP/+xICS5nrgbCwsgeZSZm8bxk
LJu4waIExfzNtf/WC+XalBw1GdUgXHk2Z+u0anJNmEwOsk3kZF5z2G5JO26a2JhRnrlCvng++d0a
b5htiuLa19e/oOMsr+8iYKvTPmQq/vmUsJJX/cxU2cAm/SBMba6G0S212FWJ30EhNff88AP3ZAP7
akgnj53o5rGtQFEQVP6Ku1xSr7r8IA3wME5Z2UmylMUjB9QuwdqcxD0v8q1O3Ujm1CTAW/pMNzgN
b07EAglF9yIIAFP0PMIBcukedKb5+P/YHwwZJZ4vRJMkhYoOdc+/UpVmQjRCCO5VtkpDHbyO5IOV
pNY12aUMaUVrgUe3liW8Cskpcc2fXqOzfrxbIdcW2VMT2zdxA01GMpeieCU3GEn706zg3grZ+WPQ
oHWUX6cQ9OROLHXg5W3jQLUx/HcxThsymK0VeM9yV5ZrU4GpE3nKUs49+TNBS13yJ75+1qe59Nf9
U+onaHcpd5zXVVXMadFJYa7J5FrO717kD/bNaRuRD8egCCEDbLVMVm2Gm4pRfdO+upTi061mUzAZ
2r9kyu1CKVQ/bPkEpPQV9UR5/mcQiOTdGpABvrnjSzk+TVZ8AEydM+G8ueGjqqW2BXuQ1tnOSkGc
WvMCeD/QBAjg0pRkQnW3sPdWHQwEuuzIo6B/6rSKA4g8JpFybtXqA3+DFUbZ35hJnao958+D1iy1
J+T7sJs7qwZBxx9U3aisucxiXMlO9xxlV2hozIutPORB1NdeupW+rSXkdxkh1TDCoAY/xnb+aEXr
vttkUbP3RgOxJEiFaH+nMovJK1wOVWuXwYS1igbh0G7ZVOkG1vCNzBLj1F6FaBrWnAP/PH9FqwCM
1LuOqPGbp3Ahe6O07YCMo3XJs5Dr8reTQOdYziG2Ys5V+PBcDLwu1OIusKTnDLpAeY9CvqTsSGuw
toIz//X1L8Vo9L7Z20gf0bM4C1K4vTaYpsaa523+jiyRDJMaNVvbqEl9fSVNxq5/PVFSYk0mTTa3
++eddogD1WT97DBIm8W92830gtBC0NRyOMQqiBlOfZeTwcsYaVQK9L6oTxjxUgn7G/lw/HD4TOz8
TpIrA/yT3e4oX7ofk+VspOCjkX1TwJE7/N+f2cVGHiVjk7L7n5+5yeKoytvIOpXdEFSZh5qysJR4
W//sxn0PQryYvgnML+5EFssShIfJuXNeQ2hAwLfUXK25LvnmXtsckUXdRMXcLloJnH0X3t4eo9Uw
FW8l+nvfN3wu7gwm5lW6ynHwV+8LYrwfKIVlzUksV52LKlR1kBtRDqDf93ehKL5Z7ZfvmVloUCuT
3rpn0zA0gqatW1o8AgVFBLHmnptuAcHuPH+hpDVq+fpSrnDHfbVLj6aP/U2199I6IGPUCcYodGvn
QJAs9C0vymmryb1OPuSMxoYUKKSq+/U6uNBNM4RNQZ2ciLVgnnfrDfAeUIDpLPbO9Fmp1pWc8lKB
YaS8HgIFrpWtBXGnhsJLePf11S9NaBzJ6aACwLT+cvtRI6ccEcDm4rCDhSxZ44PQpbvBgCTcPeq+
N7fc4ZvD9dJ8AmaB3QxVfTwBzp4u/HQ/qUe6abK8OLnKLOfwlAPsED/K2PH77Ovi86SYbAkyC4pj
Z9tq7qVpTNeGdAejDNkiDQHUGJ11Epb5ekgv7Wscof+91NndVWZlInVj0wLCOROIwsKkAuRQFfn6
MhdTXCw6UUoB9iUQmv5zL4pRPGu1Rqcf4cwiw15JqVzC1+tANwhIb2xxgybcCq1mPShWUxT9lP3J
iq3j1Kd0q9evP8/F2yZYRGsRr2k+0p8fx/KqiahNUK8X1ipiS5B9AZlcfX2Zi8cGa/I/1zlfmShf
YKJS0PgvsPsc1PZV9gM6Gi1FPCxlS8iri12tBUeBpGfbetdB668H1/1I0X7IcqmEo22mMX6YGCu0
rtYmEYP8vwZxjorZQrEXKA9+s84uBXMwxDjq8JxhTzlLXTpg9vQv6AuqVb/x23qNtLRizxpd2SVO
dff1GF1aX6QojgNA4v9IO6/ttrE8X79Kr7pHD3KYNd0XAMGsYCXLusGyLQk5ZzzPeZPzYvNtumbK
pjXSmT4XxTJJUIh773/8fXTHnI8veWlouZGJq+GoubJdbCPSrpWQBinBFespja/mB/PlW34h2QWH
vCexDapoz57GeapGGswMbYUCm4+YoGfo021Yw+TFpFdebQraYoZeGPUfXNk3ZjAeOVsmAMuc8hs0
ei7MVlbGGCYLORWnTQjcte6CcTo12boWXeayELaJ0w/2+8ZFVghTMHGLs2Z5/vV5Z+BRmRKl+EGw
sjLC7XpQP1CLnRbFppzzAwIZ79/VNxBi+i97PJvDBn3K5tJkjyLOfFI1lGvjoPWe+ayYw8tJrZV+
gvs6GK9sOrMhWjQ3bT5tahQRpbza19AlyrzcfnBcbzzbmKzELah0pa1DFjPDTyarkqWqTGk4Im05
bTrDoU3xX7X6QqnqBwWGUL7Ut8N+QuokN4o7VC6mJbsW9NwkHHF2g1XNU/n+Mb15c3BhiFRookBC
LAc/HxIKjPEgmRp9UfJBCs1PctSiYVKEa1GqYqTOxcf+2htLDAQslWtwKt88tw1DO5HVSGuog6iT
b2LEWZ2zG/AjWnnYvX96b9R+ANL5aV9nk60xlPSwxa1+8s4HkyQPAr+7Gp25dKF9ABmedrqkIfBS
zetDEFkHcB8HqZrXAlzzwbGIB/3MJuZYHIMyLJ3izvMJeZx0bCUJodBuLja4WLhm+hLuBDu6Qx1C
RhhdR18vvZK1Yp1YH5nkb9xqWpSh7xJVpbrSOBsVph1kspWl1koVCqYiKiNiZSKNKCJRGqGYVF8+
stne8NLYKbsjiUti7xwhJi9hsCxtbp0iQEPf7XpqfAoiToMVXM7xkU4Gz1lZWnn3wcV+4yETld6K
QAkywfxWdpd3uhHTbrwKlhZlmUgBI4rkN57rPHYTKnzOyQ83AvMor+1vLXo0uYUYBpkDYvofm3Jv
PYlQPkm3ijgJsbcza8dpc7UJ65jLHwVHNKi/zISFbLzFU2n90N3itXgtaftGLlYix9dD1SjRNQ2s
+IOJ6M0nwaRKQQRMCG+fhQiUTpEb3UaCSISsRkuie2grXEenpr/HekprZfX+3XjzZvy0Q3FAP80y
HbjOTNER0decYAddwZOJPRokNYhhf7S+ikn0bJRh6dG3IKIzGBBnjznybVMGOoz+YmjaQgZCAcZC
207ajexO+bTQAznF6mbODBSN8/xYEjH686xFWv/9M3/LaVEdKoAQLTAotDqfYK0BiSytKCw6mBHc
IKxXywUNg51HnnIlbealprkd5Y0iOcTFB/f5jbpuwEUUVMvCC1d/y+nFTTmncs+Qt6Lmm1BqoEjW
F3pQQlZEoL4Wi/xeaV4p6q6ASqIDNcD2ff8SnEq5zu4I/jAejE5MSWbO//Xuy/Vi9GkpWyupDJ+F
NBWVZlcDOk3C7i+dy5KGj9jOtxhDp9iNyHilJQQDWhEvFbTgIpQYRARTTBZYDYeiMG4DVDmEBE9L
uFiokECD26wdkg9i3dLQmOpxAf/bw/+379O/hy/l9Y/Dbv/5H7z/XlYznWVRd/b2n1v/xv8P8Yv/
3uLX7f/5mUrS6uU5/vruVhe367vzDX75q+z3z+Nafe2+/vLGL7q4mz/1L81889L2WXc6As5AbPn/
+uXfXk5/5W6uXv7xx9dncAeruO2a+Hv3x59f7Z7/8cfJVrSZrf7t5338ucHl15zfPvzf/9N2L823
suteijd/+/K17f7xh6r8nVYNzF7mQCp7KDr842/ji/hG0f+uEciTCZSTsWDF+ONvCMV10T/+MM2/
Y6CrsiJmc2ZyEQGB1n76Svu7SDMo4GVkk5AAD9Z/HeIvN/KvG/s36DXXZVx0LX/4fN5QWCQUUQwJ
6IyZ42x+HqWpkR3oD36qSBvVblcUVey67r5R5A8GxO/2qdgVwFGK9ci2a+duxxzZvdlS5u6PS3uh
nqSZB+dGyx4J/bPL4qrWmqNSef13CfaTOI557ulmzz2wEQdlQkXPqp6isv32013785L8fAl+903O
DuzMQK0kdR7BonANqFpMUpRFp/xGHykKoWX/glX6YSLCA0vZe3/HYgb4ZYYQ+9WYJPHCRMLsbIaY
7MpSU+ZinzI06k0t6rKt+xwYZZa+Cg2P9/f25p3+aW9nq9EwR7OW0pjnd4u6MeTlTl6qjR3SsUdc
9X+7K2pJaQMlE6dThe+IQ/lp4QuTzCxL6Ei+hXOnR+aO7pJPjTBGsvKDLMjvoUBS5YwFgySUYjG8
hCn2077EczTO9lz4KaCFcoouBIwiNRvq/IornYqLZprvers7IGO+qkRzuOR8UEUnrtyv9xFKrMJA
tixy97/Fq+SitcbaQMzVKTs6re1V29NFutSPrbWsx2i5EkUM71/h3xdYTptIiujqg49Io8Ovp00v
8dh0WVP4oyP5Q2PdFKp+isaLy9yO0uNIYrsdn5pIfjX04gP/6Y0hI3YvwnO0dlDWdPYwZbm8JFPV
F/6kOutcl7ciETAY1bVRj55UBH4SO490NN/2fPb+qf8+ahzRs4RTT2gQO1f4Gz/dcDpR9bg2lJy6
2vlLzzSVNYjei7lDPF2y0z+/v7/fAghcaVFuwMTF+PttlNrBtJSI+uV+hUqHFX0tux4FHxSHhskr
EQST62qT59YHbtPvo/XXvZ5d4HyqMVUz9mpTnGDH5tEZMeA6wZuKPoimv3WCmEkWLiPzMjmEXy9o
m7ZDP/dD7oO0CZtxHaNiMCzKOluqy6hWNr3V3zT9R5Xwb50go5ZIECESYq5nc0RkB3GVJtxGZ9T2
8D7WInyfaLkvk4d7/w6+NT45PZEsOIUez3YV4g6TtkLcWO9z3xSidjqk9LI45iXiz8rojZih/8ou
cTl1aq9t6zxBkYao2YbRkvsaJd9O2j6WRUtOGAmNKt9GUrAxcvOj7uXfBgYDkiZKKv6JMcg4vL/e
xyDWrMhWemqDYHIR3PCRhkLz1qfThhzh+IHH8dv9O9vb2QM6ovBfhCXJ9hZQgrl0a+HcmDP6VxA3
/pcXU+yKsjAq6x3RsHE2182OliiItjgrpIZt4/NgOJvcWXY49l60Dafpg7n1zeso2nnoZBAD/swk
Qj2nqYHoALlOtDvFile5rn4zyy+FAWjiw1jB744bqRXZxo6jPJSikbPrqCK9OfbUaa7CxT7ovXO6
fh+f1O/rJBeRGYxiLlsWTeBng8CMAKBYM/uhg3irqZFn0ws0mW7XwfyCQIl8dywta6nq3SWJvRhn
5f27+Ns0c3YAZ4+n2XZp0ktcVlM36P95mIrgCqXxFUkvzyleOzm8FLqA7+/094XqbK9nl5eK36AL
Y/ZaIJiYFZpnpO1dhK69mG4uZ8P0yqhbkzt7f79vPUMWvYA0a9Njix/661jspCpqaHxyVkJeT4Q+
tFndiUSPEYexK0bl+/t76ymyhGXNnSX8czIXfloU1QlmWBrS3teSjAckCUis3Uiduf3/283ZUmGX
QdgaE1NMZY3bURu9CFngmcqd93ejvXk6ovhQw8cRbWO/Xr5M0rtQt1rWoTjeTWG1TeV6L1xcUUgk
oaKG+qafQOcSA8ZudU/RHa9xul0ihC/bOkfww/bIQm0XSfPErJTqCjr/yWtchddSeiFTKoUazN7O
aM0E4tzAGRKVYSFPRmU5azUuPPAHBy0sD7hiHyxIbz6Vlk0dH1W71MgJP/NnGyZJ6jxq7YrzC6Wt
Fh+FG5+S2DyqUrgVHZL5tP54qhHP+i92KmMB+9SgF9BgzjlvNY/LasxTMCoo58+oaE6uuHKiF1BF
Pr2Ebp2g9fL+nXxzHGCkWri+VPWeB0LpP0Yl1uCBCRuEekIQOnambVNg3ir9LGa9PLy/v7dWJZp+
aTumROX3woDZjpx4lhkHOSINeq4g6T/5Jui6D/UR3rqYxLWI5uO+E1c+m1j6PKsruzHtVQ3TIWhQ
vjGrXU1Rm3jyklleixDN+yf30S7FDPvTIK9luF2xhH+RE0Qz6aXVcrD2Ye4qknJhrErH/iCO/ebV
/Oscz0P3k6pQ6jVxjmMaXQ8iesgELaUzEOWPFt3Tk3D+cBKjF4OCggPimL+eXJKohlWUFs5TUN21
KcB3IpfEZOHm8KASRSwQoY0i+upTxJZl9DeCuD6kNH/YbQNJ7nNUVITLUBlkqhjo5yhG+V9YwX4+
xLNb3ua5CdPJ5hCTatd3FkrOlNoHhDL1CyFXAYjeF7fiX7nrf12Ys7uu5Io2cBvsFX7OZThAe2JO
iqbJE17lNIBK5GF7f5dvLdV404STTTxrXn69F81UxsACHHbJFBiN8mGmYFNMu3EGv2oBOU2Vqk28
8v3dqoydN6Yoh14oTdfIFhL4+nXPixJNOqEPSjil0QR4QWtF/FUHm5HMR3qhvpDEvaLy8bYwSVs4
g0HNl2S/InTldbl5Zw7DLncAvSX8P6KBt5X0T3Ek3WWK/IzyVTzK8Ny6yrPk7tJMkB+H4IK2qZaA
Y5i+KwNdVwqpGhfD/hMh3atY6P/M5WdZL5c1c/VFtQQ+jZ5uFiM5H8vFt6wKbmTbJraNhH7Vm2TT
jKeqa5/qvvuUdtW6S6y1IEfWNjC9WR89swsRSkxuFq1/MFFEClWUvbQiUiDQaq9YSKj2kZXWu/Fr
LanXlT4ubleVJupzzU7vn5LWk22koHVDlgBWdOifG9Zz0IbXhezA4e0CzyzsT9Qn+Sgl3wyS47hG
1vSudKsHOk1F4EUMSX+S++m+lEZ6nxAhhe5a7SpduqFV5zVraWuR+vEuHOxVP5OnqxFnl2SgovEj
9ZfrYdInr0aVcBmKjnTzhCpglUAGBzgKi9RGmXgZ+5VGDEB8pI8mV7q0Q29wsmOT+tqCpG8ya1u6
+xqPGMPk2WDO3Hh4rSAWA+oJTZqvmxfViJ+RXN0mIZNBEFQPRj5pbpM+x6XcQlirOE6jvqICBrnQ
6RnPCL31Bd2Yo5LNO6vQUFBLJySgkdy2ZsXNNgWQWHoa0qcTj7xImlelrV6XyniSScnWkuR4g44a
/pJZ36aEo0v7a9AEzzPSLG6o5helkmkuAOUJkT8Nqk1D/hKEt2vR6xa10GGtfF9HkukpKNmslui7
niabEC2OZDosjnrdVclnoa6baSjFTgaWZ4WeaAhQMQ5BEBBVk93Reqy6BuTcTBtSg+7YAt4aSfZt
ZmabxGrvxqRHbS16HYyO/In2LTaBXTTBt7KHDwFGcaIUzR7nJ6PRkMf+loTVXW4C+O2LJ6lqbpHW
lEaH/j2e2ak/lAXwV4PnrVNQ+i219CHL27XUT6+58EcQe94EpuOqKYTzfFy+h3GOnH3f1m5ngIZD
EX+o9BgU5XQRp6iAOUqAZNxFlmH+Rs0R+NRa75A15oDr2XZcy4pI/DtPebawokiXYAwbt52mGwuK
sI4v6dZyRiPmJVJgdKshWgnLxVlcU8ilG/adrcbharAReZwq5sOSAZX3tK5m41U+GZ/Ayw1wUsNn
O9c+I1l6G1WD7Kam4alW+tnOR6RVmrs+SF9nSbnWw/CLUuZ7o6qulNIbLM2LVd3rZuexlvv7tjcj
r5/Si/qF+qVXnN6nBsiWXqTrYu4uYp3yhMxeO4mxC4JwdINO3+LlHRYUHAVM8rS7MoKly6NvOc3B
sP0lBzkTxDf9bZDVL46SPPXV9CD+VGcWgkDV3ltSugs5+STKNhn4TivkjrZgSVe6ldLU0GS7XClH
L62N22Fk6I8jEgLR5552oNPDVKoGj9ecPi7jJtMqOE4zKIsqNF4L67mXqaWLaWAzchQzGdiFDoFJ
nZTrope+ZyPotZ6KNDcZu8cRFJgJ+Diovyca8BnwU47bLvk+ao1Lp0jU9RCpa0Q3oEK2wJ7HXl3h
jADaUtBny6Ll1tbqY44sHX/OGXiAqu9honytI8OlXwOYVyy/1Cq6m/YlKyxbNlt1KWHGO+U3FRJb
1Axfxqm6M9Tq0ZhQLG0V5XUOhVxmoLqn4mDxhMjd0cAwYGaavM4AbJEh7Q4CFXLsvHuNy/AwWKXm
yYhgMm1Fq5BGpbJ4iTX1YdSczBuhgLj9nG4q3bwIW/M5yB8NkgBJXHZ0aWif4xZ+uHiSVKwuK0Hf
dqwiHKHmIpVsLJIeZhuVmA3d5kYmoDF64dXZ2KLHjRyxgLHqlKrOXyR71l0jty8roKPIdEerWqO9
uhMc7xCSTsBc51bOrh6L7/UIiMrop5VqQ4jqxKInMUloARKWErwRl9zSZpzKF32ct5oZfHYYlL3Q
EpWV5auiS+u+MpH1FmuI0X3J6BQFpvIyO8ZtpIS2Z7VXehuhdqjqj2rZAj6LALZIkkpHPL2PZkOf
lbrO1AR6Hdd1yaEmS1bsm1AfZqv9XMuzp6fWHu0qACKIJ1NgIcF+KiVGIJWq8nULJM+tR2KlXYBU
tpMZo1tEE7CoayKMKqDKemwvLCvZ0lY/0K1Tlys11lElLJZbNePj05CwjF2DcLPW2IS2kstlqu4z
xyH+CjnRsB6J5nwzEVBsjfkOpu6qYfZXUBXptKtwdi192VQqcwzrauOOkY4OJiNeGfLaZVX6XBog
iYqkBmRR31danWFiBt9J1fp62TwmS3ihNcmnoALB28jHUqVzV+XsL2t04L2hdqCNx9G8rsO6X9k0
M7tpG8aelCu3KNQ/5061rMCMEWk0tY2azs0hyp7oN5T9kGagatFBCBRw7qOGxZji3vvJ6O8QmKv8
NBv9bAwu6ixf942Ub0fZ7NZDuVx2EpKBeqjJNJcAn4Rpu3bi2JeQ317RSpR6AYJn7uhEgPdiFsdS
q+z13Nul21HdirD/Q9MrKtDl0tw1ybErWME6xQjQWKRrJ5iha2rqV4SdN5XQDUcx7EZbgGjYueQh
g72dFGp3GrMw9kG9XOSNhW1oo7peDkhlqp3i9aisuKWKgLfWCssVAJGkrMpIga87Emamd20a9cs4
kW0P5ny+suZQwxyrla3JnUBDPz/KRbPSTMB2ZrfwF9Ns1YmxkagTWV347UFq07GtNBGFwse6lfpP
lZSulKRCGThOPyXZaPotl1k1aeJAkggKIDq1FqsDV/dVQ08etd5Z8Ye4ee5UdavNPLutZlqe3HEd
gYW7E9AbFPrNcl2n5XcVQJZnJYmHpWTQkbxcxXEhbWqU01FRrGhCyCg7lQDWhhpSyng5bl8tAuVA
cogMow/NboEcMz/Kcwx/uo78oQDXly02CPZ2OEwxYvRRgHat1FiGW1YMxAho37qyDcOrQ0CjlkEz
m7mE67LtG6LYSufbOoVN5sGZQMXo4BE8paSLPdIE4qocZbdamopyC526j+m2HwfsICe/l1n0w4kn
osYT8Oq8bTHvyQAUacW4ysK1osJGATmuwpA6VtWIqBGCsIs8pP7cmLqHGFnq20/lHFALLmfqJXq7
5a6Qy8vS0SJ/QupqpU+03FEBCWwHSz0OVpk1QeAaDZXxEfa+Zi7bWk4at1CMLwhKL/DPeoSao3Uw
HeEEh1/sKFlHdgObtoar2Bv0vOKTu7NcRFCS9Kc8Tkov6IEKDHG/0o3HDlVrPOQeCf6+Qpgg6aNt
CXJHdarCzfvmFo2WDQL15b73rc+Nqfa+mX3v1PwTmXnLk1IMdRRh75Wwgi2ijtSsUOHhodWw1tOw
g0vG7JpHgXs6KrC98mquTdab/tEMQY1XKqAzgsjzijMdQ+OzHgilVNNAllVvHtdVnvHcaU5MDdLd
FAbwXi0GAYIA6HWD2nbnOLhSeaR8DdFjULParoyz6yQqo40ZZvbKXlR9BRN3KThQsce417fI7tfe
XFgPYRYcMYvCrRVkixtNPf3CzDNuGDq3o4VNlWIHZE6LARE61ygRf+kDey8HRuA5HJXLGFABfYf3
8RzumEkgy8l16utp9Ki0XBqHBLwP8RQwZYR3QFK1ox7Js4P5GeNcX6G5V3rgWip/MivDy8qIUMW8
eFJcx3s71qgxhtKDB9h48izba0mDWRzG91FbKqt+yGitmnbIdDxBHHsMauTdbUndpPQ7dMCkzYSq
Ib0eNBrqLmK7i/e4bCVaTeiYK89JFiHyTB+5O4c5BAJBSehxrdxIwlOstFxzpTDQEfaOYMpGGzBt
hmc7yeJL0UAAzsst66FLJ9Mzqi6iQpjBzxU+1nN2qc3zsYnMftUW2WvYdpd6wMKF0jgmzTDSE9wx
9qNGAXcGOVOGTwszSPHrpqHgdY73UbEgWKIcSN3cmsu8iawogGNvg63XEAmTULM3JSvxc6oTx6pq
6X0cCqqVHNUzJftSzyFoNcR2dZU6MqHxW0svRmaU8Jbj73kCzVbXKRqyVS6IiXa455TF6PajsBts
EKKp5Mhrq0Y7EGUXdW0uC6or8pCvKH/GOnaU2E+meHAR50/92FpU6Buyvmo77paZPGsMD3Qe3KQB
CaEIO5Qw3EYuJYkZA5yIwxQGYgvq+xK1W6mutpgtqmvPlgWBCZag04Zbrh+A7ES/0FTYTUQYPgeV
SZq61SACSwLoZ83VOjdbBaXIQvfSzDH8qM7ooTKM+6Fw7g2OIwIqR8+75Hd2W/smHdwro2gfaIFA
btFwoFuNqIYbTuaX8WD6+YCUu6a40qhPGzIAlVeEtrrGOiN2T8OUgWJMMT43EC8QpoX5t9SEA7Ki
m/0wANZeBNlaL8Mbfei+IiBoeMoQpVvkSmElWk/SYrYEApLnWAnXVQ9Qhmw74AyZtVJbUnSRjWfJ
qZNVO9qTN2Rt4duFHrgWZQGzjn051F2LRFadbJQx/EqoB8SCigRomTUXlawlG7scvtioFq7N3rnT
5bbcGtFykVpOvQuQPMpMK9nH1O6Pi6YeM733Whl15ag3v6K7s8mARCtLr/kjst/c7hqUBbRwKD+Z
Zy2JQgR9mX2CIppnh6hFEq99RQidJbpY7LXcXrVJExyoCj8MdZAcnZbTrZFG1SdULqyHIoNZq9aL
7XZyyeiiV9euGtvN5zpaKQjQuYnFcpNHFNe0s7Wa6ifms6gogewhcu5NQ4Fo77SRAZNczpR9zlDO
g1aq1nGMP1AUy7bEyOMKpzZw7lpaWQXsohkRCsWwHxLVX+b4Rm4GuOSSbbBshjxYHTc3SG7TdtzT
j2zIxziyXgwsHvwp4OV2si+APS+4C5murhUnAH1lNt/aVt2X4ayslDLjFgbGBZhU2GjNlK81rcS8
Guih0WlQ1p0OL0LWPbWyB68fqq+W0bwsA/czGDpAVpH0rRxoP1NeCK7sw8jcBx2EYnVsdNaN6qnL
dCaZYTZwoWlSVbO09lm1V5MFbq7M88eok4V5Zg4bPZUsTl29X2oBVh+z+yaOpdWiSVB/0m9KoD0U
Y9wfOxlt9ml67sbocbDr0pXm5ZCOpLvhED1IOCKzJSP2E170IfZWKYMhGIOk9rtE0r2+yrwwTagH
1pbRVwKiHdZkPuTFY64GidsWBEbKZt5VWppvDAmS0FAt130AT9eS7koHfmEVVPQ6AoFKneymS/tD
n8IlZcK9tgJ1P2fzPjBFAaY2QGZCCJ9YaTZu5l5Fiy69tiuo9Ek/yUyw3HWZrrbAsIK1lZlsjSJ7
a0m3DaJeG4UYjtvY665ortpUvkQCxYUYYXkAHQy3VaxxpXRAvcP6wQmga8+hb5lI1SPOOqyLGufL
kj6Hk2IyB0Oh6cZLPRp2Qvxjiemcjar5kcf3s9QjB0Y+4aX/NhAo9ZIcFKjWEsyo9fKlaWVQHCoG
UZdr8TZtUVezOi+zErcfzMiXGqalLtK8an7RLdy6drJ1LHb7EokrkaYTFCfHfo4ifT0Y4WtrTTLO
Gim1xMG05L9JlGjxo0+nlzIoXyFXKPsuRazq9JEmYRcODWA68ZEaGeV1BOTgr9/EeSV05vK7NEBW
Huv+uloEVFetFVcxjXg/Ekdx9Ck6MveFP17StoyOsXg5ffbX29O/Tp/hANKqoUvV//zbvzbuqWHZ
V1q8Ci09vejbq4rRDVCalz7VpAu11Ijs9OBxKN6a6w2S+LBX/9rIDOgKkIcK+vFpyx/fBxVwhkYX
nQxotJCBweeqAd782Ob060LsIukacI4ydvhff/G029NbSmuKC2c8Jn2rpIdEbShIdopq89e2VB7o
63pkfOROVB+cKsR0Mwf7Sys1LzSQJZ+I89iXRREteEN83sxSjr6DVlxAAQhv5Ua/CVg2v/QyTyFC
a/Zu1ibgZhAFTp+bVdtsWMbjTV20pBzxS7dl3ytXg2YedatqD6FRgBBRK1O9TJRP3TAe7Tas3FGK
7F1QDiAhxUuYIPkbKAMkmoT5cQosHq84if1uSKenAh8xkvPye6n2j5UCHA9HEXCB2QXXSsJzoXWm
sR6ZETCQaZvLa/APYTqinAJ8IexjrzTqYdtQh+Fy46+n2pE/RRB3PsWDZu8kkyvXm+N8zMzkmGqB
fJGLl4JqvYtch3gRGnLo//hinnQueOe3mpr5KgXQLjzDZlNpWioTM1jko9GqYLMr1MDb4rqPNfPG
UvJoO/UAdJIwWctjV++MFp/CicLA15u52hVK1CMGpy5r3QaXhRgAiJQF8JE6SAO8DOTelKnzllKh
rrrD+QrIthpDICm72pHKLWxl9IzSUIJgNhNmLOLovtdva80Ovlazvmva8ABWjBaGJquv1Rg4SuUE
h9MLHKgLY1L1TT9H+WFgmj7UdgukrrEyP6/D61YrpM6TU+JLJWdjmtl4B6oBVebYyL2mZKZoDWO4
z2QW//Uyasj8xAk0qcwKD7K5gAgLGtCZbfcJRQV9M8AYOmYW0nVoLh7K2PoG8xJ/jKTIRhjduzbR
bql5tghqiR4UFBRXkhI2xz5NG6CONtgn8fbHi7b8+a+lilmh6lb28Nudi8kanItK3zSWDPH99MkC
ckE49XwZQbmtKWhYCfyWm2UkPzG07NumAlIfRKazj3LFunUSc8Gw6dNVYJfW7ZQTEtJzyz99efpB
1k0Uu+ZwPsX2mlbLdDUn5DjFXxtZJpgxkh9f/viLLIB1nizIS7L91LSar8ud+uMvJtQDXgyzfXf6
kkfklZSPcjDn6JkItXYgH2/dBKU+0wFavJzezXZu30g167KU2WBBxBaGTLNxFvbH05enj3JpIVCh
Ow3dFGyRFE74Kcxxz+qe5WwE2Qe9LFj807e11Fs3+vyoJbW6HUwR1hezrPTrS6E0fbIqLYJAtgQA
nXqSvHWnPDZ9ra0MQcmYrkeW6GtHJtCbTNdYDeP16ePIIQshRaGzOX12+taonWyrkOdwK8lIAmZE
flJNx2yk9+P05vRS2jWC3Ikdb8yRyodJ0sL14nT0E4xR6ufYsf4k3p4+UxT0PXrLmqEpgN8jLK7F
uOYAk+vT+6SJF7AhteGdNj+9WEmebsbW6bwfv9HzWt1EKsqzSfVZyo3yQmqz8iKohj//dfqsKfRy
a6fK/dnnp22TgeoNMi0P1vA1kPruuRolTFdbgz62DLdjvZTXdWMluylRWIDF29NnVlmyKJrlfa00
yr5oAwi44iMCqeFWTUgenN7+9YMp6Y7mlAeH089Pn9dxG24gbBF86KzYcU/fQNNbox1Hdbj4c5lN
4CQvCYcM3SjvTy9wneT9LF7+env6VwX/K3f/x68dEopRrk7r08bNaePTnzn94vTh6YVR9HUZuuKQ
1xKAyZhV20nBg5rKlKyGBGa31LTK9emFAv9213YVzrGZokhv1piyXXa9KGXhdnWt78GtzXvdwgmF
ta1/sqbeG9VJu4oUAkTQ2ZUvTUNcjJSjekiikBxlCuJvRlzZCyWzv9ecmizj1Ak1htraTFOu4kKo
crrXsdj0tIHULV6mUPnzX6e3UHogN2KOGEkbH+Y0+fOlGbisYOh4P2VmdLAqBargVD6RMABpyzRy
l2uTcWvM3umNFcx8oidwfWOjP46PNXzR7dKW2o1czdpVYDX+PNjqzenF7hsugFZMPrmMiWQwwVcJ
IcuruB7ueoe1ppNon0qMPL7NOsfPEWS5Or3rhzbfjGOerAJjjm9t8aJl8GJ6VoXTFoGSBOtxzqvV
6UtjfkxIMQtsVnEhE6zZgFt7qpepgLxrrasuXS4z3ZF3WdaDC67sQ0iIw51Ny/TByN7LBg67NTsm
QtEqWHrMahdAGbEhXaORLTjVnij2dQaRzgqHetvOxhYDc23KNDbJeBl7Uyoymv4sGKiBPvhx5iSe
JTXGxVKE5sU0hfE+VdSrONTHg4yhsMTkHLrc0L7PKSo48L+8Wq+SizZhTZNsc94qSkyoaiTuljdj
75YjGczewdtY1Gqhzt5MN4bR3i3MZ2sW5oYqhTm+NvoyudaWWV3lTtvSdw4aHcM7/qIItFxlReGB
lknnc9tfTxJQcyWHxFUu+vxpys1thHLePeBK83qSs2OLcKyBGTMRUdnzK2Vv8OxvAXqWK61Xu83p
eke12jNZ4cuVrTc5xFIZ0KEfWV1GEwTQgVjypmy5DHCKdqw8xv70QmXu5yTXqhUpiPk4aRxLbUuX
Vlmkx6ZLpeuUnsXrrGb2R/wpcrELLL9NAIrFKGl6TTeuiqppjpSSwDEE3+rm1l6ot732pv1gpKjl
4HQQolbttVV01j7FG9pr/YJeqZXjS9gyGhQkOV2ayAlLRdHokxj6lndycGUm0ssAuWunLIZ26GOA
pgWZPq3TCO2JAV/PmnKNVguhmjJUNj/Gv61ZO3g2yLiSgvaUlPa7qSP5Y1hD6RVQqtZxhvDq6TM1
kSHZqoblYazsk8zYL0n5NfpP8s6su20d29a/iDXYN6+SqN5y7zh+4YjTsO97/vrzQbtubYfRtc6u
1zNqlHdiJ4FIAAvAwprfhAjIhV3fV7ckWENQnApXd9QV3J6/nH8wlLigkV4bSrU+JFFcHzBiRuDn
rO3GGx+aUNtZvh8cJi+UjqZWS0d1SIyNUdk/FY+ta5som74LbySsVG1hvVVk8dbSGohNnRcerFB+
6dUEK8Awj58bBbBMlj3l4jd9GO90PbeQjcvxc5BEIF8l8yapLaaQxZ3ElErR4fzDCengMhgHbXv+
m40CpX9UqRs6/6thAwyjMTmhnX/KXXS7q7AOXp5/G1ehd7BijtLnf7kdZVi2dvnXZ0ik3r6PleUk
EmRW7zypwl11kn7IwlL1/J0Il9VB2K2ef8St8LRgCc4OXGznRCAuWoZJibHiFH6usY/ZWIqJK6l5
/+ipwtj1/EtN/LQRvq+OjDeu7Re/Mr8uN6Wdfo1y7kVIa24j7uVdfyNNfr3GoY5g7NHVjlNL6wGO
ZdTUrxRTwY5r26WWFmAKqAcuOz12iz5Mlgz/HVWq0ULWOexNCt9SvMQFy2Jxu6U6S3VsuFgwqn3N
jg/ORo2ZtlXc4Ax2V26SsGk3OmnB1RhMPwwjDimoHO9rhalIjeIJo1iO42pZuIbUP6tl996D/nTR
O2ABJhymreS+9IfAxV47pCoEjxN6cWv3DhdkakxGsyArWRX9yfDye8MZKN/JKeTEGs/DWIWyJXLp
bZRzls9kF6jmj5gqkuWAga8w8i2FpW9INe0BBCY+v9qIsaNxNgc+fzc8ewJDINZJhxXb8/c+/Hg8
Owqfv9vhMtykubLzw0Twpvgix213KIzO5UkSSkb+8wMVTuYCocMPdhHLTOPaSfe4L43IMnDjzgFW
Z3NRWCGRTUMLp3JmViAhkLck46YUBw/v8IXSSFiTpv2hrthnU/KrQ8u2qHKJvOceK2eybPGmTe2A
v1K/jUnEtWhJdY3wbNZ7a7oJtYrr5Jh0XDskN4VwYD5/4cYL92ZSaPhWTbX74Xt//5lazkcS0MPz
+VvnfzM18Vq2soTLQEwAR7l5Pic7shCRcbKO2REFSrlPrcZYaGXGIc5Xa/KOkPvaV7lh06yVrbYM
1hEiyCWD/StHmpewpvJhCIdXow4V5PrZfd9RI2U1XPfJmbRwQg3TwClrFmlE6ZIxPthx7Q4yLjam
KeMXmnjBcggdZZEN/kmzxm+cw0VZMMmZIYicJcfDzPVqe9N5E15APLJBVdMQ1a+GV/1EFo5aA28O
X9jtRn2yGHMu2TrV3Nhqf1PJ9bvSJOm2teg1mc19OuonnG+tdY07+Iqil5AirjKzYnIWGByCTOpi
LF+kHyDpmFpKTko/L38GU/FGafCWDe0D92nKIicirJubRtxxFYO1LxU7XLWADEW9EXlI4eQ9kTxM
caHdhEIh6GH3nWH7zYW5m2j3DDFj3yj5ppeLctUKp/C0xTO8xZXSHdPUW4zCUTzFWrwUHuOKcBtP
9V1MDt3lKbzHvCAmqViT57HTnlrhVl4K33LKodSb8xeKqet9gb15LXzO4Yt23K8aJFUpyzjWXvaV
eot6Y7c4pE/CK93CNN0Q7ulS4jsLp8ZRXRHe6oNwWZexW7cUfNf9BAd2uUq/w2YtuXTAnV0J8Gk3
hWO7rLECplnWVYt4KMd9h7V7LTzejXxoHmNzb9TC+nGr4DZ4W3qqvcGGjdwylpIdjvSa6wv3eKUn
G11jzPSlx1pexmI+E17zzdTz4YX/fC+c6AOZiylTuNPrcXkXCr/60sa5PgNG7FISkaCwOEhZ3T+E
2NxLOZnIs/G9RFl/hB0O4Wr6Xqk+IUvqvqa5RjgLtWcpCqnfmTzrC+mIAg0wA1HFUHQQNijGd8vv
7+y45XK5dTY+F9qqnHwhc3bXU89jsZXOKpLAvTe9FjpstdGXWWbkZ8vPXhLpjWqLTSLVv7RhJK4Z
/b00yU+MqBEv2Pq1NppVo+NKTl7X0krSjVpLwWz75OfSqsy+KlPBDi+VU0oD7O/VCNZ6JOPOXL9v
TIqhRvOeSueG52q5lJoUZ6l3BZzN5msaefjs6j8DZ3yrVM4OdcqHa9kYOF3+JcwqFyug207nlPl5
oeiFqnKAHvBl2eUKNtqsStQgYVTFbEzPhdBT8lREkVtT9H+uY4dr8N+0BvoSaRU0A3nWWj/pdRU0
KGcauKxqFHNaZ/IHWEDj4N5J6j+XcvBwfzc30wbkapCzC+DhJjO9r/3pKLT/qio9fP5UFygJCChB
4IDtwwwAmcXvpbbBMFV1F8XOinuzR7OmVBKl3rHFYL2LKJtxoHYiCxhi/REfVnL/Ksc96aYy8m+f
f5ALxcYgtNCroehUqNwXRegfqtpHrfYsuwpxpqKpxjG+phR9j6234bYFc13jRLEma+AVTdmF0nZD
EahgBPkCGzp7enZYjmT0KDAEL2OgtSKZHhwY/Hls/PMC7o9NnSvfPzygEoyBUWpC4QXQQTCohcFD
gB6iG2+8ftpn4T8VHyKNVVACCf4GqNZ5KX0RkQ3MY0QXQnykcETvGmx9y3ZbtNgwW2Cg8yuPeGlC
fmxxVjAeoTTiDoddc2NtqHw41+wLPaCYJTzl5wPmknqG2wobGDZVLwyZWWukvq2g0kcAOuZWi2xY
Tdw/5wGgjJhlKHOFtETQRcYmvfJmFSFw+l2lwMSkIh6oCT6Vxlytp6SRSWVJHrnZuFbCZ0Ma3NqI
3WGI99lwy3J58HLZtYdh1UjdfSRdg3z9+aJp30ZSqlA8ZPwBU0LXYHqJrEdupJh7LnJWGXjrIWhv
rbJ0I0SRV141BIo/n9eBqEuUNXV1/qqdwQvsWjYiV9DTKpL1XcoFtu6xeOTruN6F1MJRJBaEdLXx
j7VDpkDFWTA2cQMAo/R7YGjwpVXIaUjnYaxVwa7u7E3dl6e2Ulah0l8Ru1x4teCoQQfSv0JsKrr+
wzSVOqM2MtzKzlzG1pO2YgDXpgUrwVr/L8hIF14tZSAGjaHI/JOLFceG2aimLK0ylFdeLa8GW8Ec
eylC/tQC6AlQr1XGA4fRZdm+fN6xYorMxjGNI02E0g5Yft6vcqZVcdNr0kqLeteO3r0i2YhGM057
uTrce86VePunog8KloKUD+sZkxVb/PzD261qMuAN+1A6zt9NvrMXoYGc8JXYcPG5PjQzGzMhdUde
1FjSKs81V3Kyoz+YJ4x1FhL1SYQ9oTL9/E3+uZAAdbEQ1iLms/nfbNh0TVQqIM5815bMk27n1P45
GB3qDzoj9vOm/oQ+qICrwIoJn0nMD+yZqlSxPQ4tWu67GRCjtvtW5u2TEHsDab3R04cii94jXm9O
AdqgW/9F7PutdTGgP3ShCgBFZ5vnu0LP6qmbIntry199d+M70b3YEzV2t6dyC4sQKmXjavv501/q
WoG80Lg+hVOgz0YQiRG/kEhtMFyDjT4Zrs6lmqEXazBbt3RtYXb3n7d4qWtZSnU0qIK0M48ISmlN
edinqAus/EaIagug0pNhuYaZXWnqQvDh2dAK07FwU+zZHjMyw4xQUfiuob8LCo1hKquisl3PxniZ
Lv38wS6/yr9bm20xh7CoSYMxjpS0cMOBVKFUn4X0WTws5R5SdvLt8xYvrNkMXQ0rXqB4LJzq7AHV
Qq2y0Oxo0u8fqIXZUmK6oUBqkY8HsFzUheJFlGjUgl0zVrn4aj+0PHtYa2goOqby25W1+o7c6qph
NyS2tUapLjUELp8/6aVA9/FBZ8O010tqbsWDjoRTFTWgNNr4+V6zjRb703kA53aFMg3TFD5es1Cg
Feo0ZZisrax4PWjeo1Bnkn4/KAH0l4hMRHsqreHKKL3gCoM2z2BVolQd4735spGO09D4Dt3VhfKh
S29Vq4ErfpcY8XHsvaOVpeu0m7hBK3cVheQqxjBplN0o/DEWh5VvP8htvf7nL1wQ1gQdgs3CXEvd
5wWVxn7mrah/3ER9tTEzctLO5vNWLk0ZWB42txLgbsCI/B78tAzDHdmkFb9aAr5ZCXqBUPo2o7xY
XjfuvBR6dNTaHDeZpijgfm8u9FOT7HvtnVmFQmYqlkwTcBylIleCwfmoMx9KbKJ5exTCwE2eTRCv
6ww0pi1X+Qjs1WR8QbOxJS+3RYJJadTaMIet6GhQRK+DdBCOJLGB7ERSnowoeAid8KQnyrErAjSF
13r30uwVGmvTwDeVDe8sbqDJp1jWoh4yJEUvtOPFaMJXWvhBvc6DKwLfi2/9Q2OzN0FhpIpvNO6F
Qvea5l8EcU90smCOfz6cLnAxTVUQaUT3kseYQ3f0YPSbSIu886nXHLqT2G2OyKtbPHnG4aSb3aoH
fhBH+SpNGlet1PN5Bj3Cl88/ysWHJpPCnRCLD4fw34daM/itqeQaDx3alDlNu8TpF7zhzoyv7CAu
hUb9Q0uzvrTyyUycScXeHv26aElW49vroN2LU/VDM7NeNJMY0qeueOeNNU/sCruyZiTRWub7QcJu
xghf/pt3iIcmfFlcb+1Z0G+HqNVy8vkrO9W/AyBYZ2Z+l071JmcN/7ypSxMCqCYR+Hwmm5+KpiHB
ybBJpZXEJTiV92s5RkTEpIgca99c9Q+/YLPLQZOhgdWBCPpzSF2hUwjdyrG0qlVS3RmwFKv74RXV
jWSNL5khjsHmaiQ6gRFeTV1+EPterv6gDoG0WX3+8Bd3wB8/jej7D3vQMiJbNHmRtBJYT7HUiNNS
l5rLAcn0mSbDdC3LbGnrxa6iPODz9i/NFcNklwZtTmYzPJsrmucbVWxLjGDMtBozuRephiH4YsvN
9vOWztZ986gssgxAx9gPgrL4/UkdqWpDJRtY1hrtq1hci2HYGrzbntJXzQwXYrEVK4PghFjBePAn
ZZHjyhZ61sOoNaCUld0g3MxK39x5CvWAHdbnKJXEX9Q4ecXob0RWqEZMIGWI3MpHyyyfsjp3ReRJ
zPheIzBVsn+H8SbFzMadOJOifLybavskHBJsjDXSZpUr3F2L3Rv3vdQWaquyHxdiLykYAVLfYjqO
1rRRNuOY7YfQW5OiunJ6vzTpP76uWWwpKzjyk8rr0kysNA1XEKmQ7uLnsCo5DomYdqWDeP9/9g99
Y4Dbsf5A1JRxlki+PXmrYUCxSFZYYFuCqyiGy/PPZrFg50wCem7xOPmalqU1DwZAaRO2KWpedeMl
KcXf016cumKYDLzfDWZM+FuuRDe1bAZFVyWlemUCXpwAHz6N+PmH+WekeuFXEhvAOFVAVr6LgQGr
pvXyK2HuYn8KU0vgmHifzPdbiT8VUaXLHrqRDAk6kjuCuCPfZmVAGdmxNK0r/Xkxrv4/mCKIaLHh
/vBksdaS5q95MpEQnjRje141nBoAgOoyxT8fPZe27+Ch/kI3soufbSfV0kGfrDB6ajwTeyAeYtEQ
eWHRdU631bjB96+alimXxiymrLA9ONUa88RwhX4x0Cex1MsKMtqImtRHuD9bwy52pJS5aub4R75Y
bOMiM11//syX3/Dfrc9id6rYg9MpLP8i3T6m3OMxakRUMDHVEvClz5vTRYScz1D8XLhS4FQA7H8W
Eihokdh6sYduCXD1FNyJmTNhB4dE2qvdPm3uoE1sREgcpHhbJf3Wt+UnKupXuTNuxY5bQJHg9rua
jeyWTzva6I3pobNphdWucmpYBEhbUKZE5kP8eojydW+8KnHiUvxAMAy9aCcWx9GxNjaBW0AcStFo
7O+vP/aFex2TAxrgFmSDTJz50JIH2Qk8u/NWSomoFDifAOiIYNFzVUXpzk48RG+Mb4L2JNBYAhNW
kPf7/PVf4F/zORRuzUiq8qs5it6SinRKZF6/WKrtMb0VkKRK2stAJ0gk4QZRLgd7ug9TZGLa09Sn
W0nBIYDXKz6t2BO3HdsMjs69GDCxvCmbwi0oecvq9xIJvwzES7x58TJJQueaTmlBs9avGhJdmq2U
gxAVRCIaLtnvsSHVgwJqrOGtJmK9knt7rNG2Wl0/jlzRiUArZq1PYfLnr/DShDHxsxRcNxDB8560
UrZYea4654OZoP84LKfiDORRZOrZ/pWQeylHo7O50kT6m6VmHnPbsFeyGGaK25uvCAow1LIPXTut
PPDEcl2CpBn2YpXPUH9+/qT/n6Y5DnEM0XBNEJHrQ/SVhs7qYeX7bujXOwFdq61xY0Tt1qH7K37d
ZPa+nQbUs+M/D0s89d9Nzzda9LjKbBLJsOEbaJP9lDu3qBURQR2vJ6jFUJkFJUHEZ0pQ1/DnYVtW
0riRECYgTGerTPAr2cB6Rng/XU/YikXkz7bYnvD5dUt3jN9fqjlAGFclg8yX6b9FLaoCLAKpLkEu
uReUTgpqFhl1J77W3H3enxdGLk/5d8uzCVPrfm97tOqKbH+dC+7zo2zjLiNRE2N6V5L+l04FAELF
TQYn2D+TBI6cqV6NfNLlzgMbzH6rx85OmIbV5rTqq4KQa6C4pDajntbXJ87Fp/3Q/OzAidAiRHWN
wEckUHL0TiInT2XsQ0/Msrtp8/nLvbA14mm5BBCJcO7kZjuVutbrCU2H73qlvk0rSu/HyeW0sOSa
eykWGpui/8+bvBAAadJhG8bKQt3FrD/NZky9PuEFOxoB0PgpUgUBo0akpoXrMPSY64fqS68VXrxC
4OMp2bv+PnydsZNTz5hCV9wo59K4UrUvqYbQFZGcnshXtgsXQ5CjOowjcbb+I7dZGE0XDTzJ+XIF
rTmGUfZLNfj3RvBFMZ0tVqvr2PoatOqVG6RL/QkGHtiZw5oNbu/355z01nJibPZcE9yzGbduLhsU
/CQ3fXhr9vi6ysqVSH8pCLEq0xg7IypoZt3Z2Imc5I0WusU4bDo/eDZjQDBjsMzhEf3zkQPQT9Vp
jyE7PzF7nVx33SSHbppbz60Z3ormxBoGpmNnKdCOtHJr+t6VTPXFJ+Rd2jjO0Or8piyb4tL0fD10
KToEmRHcG+qwM9IRAbj3/PkTXhimuCMSyrmVx99gflA31Yg6oJYnlGvQGxL8C3KVXrxG0YVRsdze
xSq7hs/bvJQ+NCg5ZSbiGaeSlv59zNQo00PSaYwZQ6G+TVQzU9IMOsp+bBI8YI3Ka12YPCSHIH9R
t6V+i5rJXMDtN1296K9s9s5JwtlSQ1GEruuw7sQN72wM26gpUidpA7eyjY7KpVZZhglyfL9wXCsc
2rVk4n46RDhaG9Sz+n7RrtsRzhqauoe+ko7xQIkP3JmNYQ8gBfSi2ubaS9LfZ5pO0Qr1UGvQQldm
nnNhheTuhJsDVkJcW+XZMazMsMUAOQ2GZRjTpWHirNJ6fbfQkXutsFHX9Mq/89MR5Z7p70OsC5eB
j/o9qRO02k73vZbkfJ3L6k2UO2tHsm581ewJxlHhlpH5lE9w4vx4BJsVlN2qyOolYgVzjxPxkpJ2
dJ1h8T4ZQbUfWgoFI93LVoj0WzfDrV4Nf+VDRRgq8bsOqnWX1h7F+vKDNibf2bDct04MQsJ0VrKc
iuOE/tVDGePqKpp8BNw7J225ECkriD3U42YAoHdNkIdrwx+fc9trIWc2Eeo5h4ogWDqQFqal4T0G
+sBgdpRoiaLqxakwe9YQqQTFodAoXMzk6AuM7maJzdze40wJ6U4ut2mobYFcS9tEt54zDdejRBmd
debI1GPDHwiMVzWpkTX3Ur6hfnsPqcAorMbVQ96/A5hgsBigUlIffafurkQ8g/kwG59MT3J2Bmlu
GMmzjvYSC6VDgMUHdyogicbHjNsrvWFL8PnEvBDLLSp0qLxiWCl/pPXH0TbRpOaYbNTJ1x6yU44Q
S0kmzvWlS+b4m+wVV3Y/F0Id5yssyA38EBRDnz2aY6W2j6EgTgEUIEzhAE2oOOFI7hrXrjYvPpwm
3qFuYF0yXza0khvsfOIlsr/bdF0IOLN/rvr0dsDuegJe1V81e7jwcBQ6yBQfoQf680iSoe+MbQWO
vqg50NvoKFXmbZsaT3qmPH7edRf2ONikKjwZdwfkdsUQ+nAESb2iSWGupG4ghXdpuDMUGHbtDdry
UxnbN1MrLXo5uLKXu/B8vzUqfv6hUTND/amUNGrq9X0LHgaI9dEI23XRmFeC3YXeY/zTbyyKBgnL
WVOqH4dtb/eYssgJzJ/+YcJhzUN2hqhtg3HC7Sjp15apCwknkSHF24gUF+eo2dgsfKyoCd3x2Rml
+WqM3gsI+lvb9/dOz1ZO0WBV9i+i/IB6zK//vEM1DiEmxXJku+ZrZBzGY+SZARrsX0YU3QV9+DDl
XwgOG6Saa31AsG2nV+LMpf5kl0zSnm2kTXnX7/3Z12PSpAq8JKAiu0IqDjlVKUY4rJDVX7msvDBe
xWaRBA/+6Dp47VlTbYmwhsWCc2pFBk9l89Zt+yS6U4MOjXy38+VfgR8/ff5SL22T2TYS2zBhwWfQ
FNuhDyM2U4OEkn4R4WLnJKOz0LNbMSn1ut743gLyoZ+0x06x1p83fOHN/tbu7HGx0lMHsBJMT6M/
dIA1IvSgizYzjmpVv33e1qXtFXUqFBlhqMeDnk2GPzwk5kWNanlsx5sEtsignxCC7yHiwHwF+FEX
P0JZOanKr3jqsW6u1zEOVkywb6P/33wUzl2WarGrEqf42SlolLxM8YccXZYf/KxUfQ3WaVOW+Y1i
WAujwyRLq74gkNh2Vslx23ysgTgpUbdvKcb//LVc6AJh3WthL6irmjL38NXtsUOPzODuQ+nkZRbk
fXQALeAYICafN3UpWIkUtUbYZ6GZB46ea29DkioIEcBdurHZ25N50IHkAuhnR8SeI7S+fN7kpSyC
w3GBvIwlPIrne4S4UpV8ctrElRP5Z2YWwOm4zeKgyD6p29S1/JIyocWzTo5GMlm+EjsuPrPFza4N
VZ6U1GxmVcpox2anJa6w/Bm7adnF6S9hU+GkHZqi+k5p/osOJRn1nxZnc4oIplOhpCeuwfnPb7TH
qAVLCOIK06qHz9/upbFDtT1na511gKPg72HD0Cc5jTvGTmY6a3I1z6qfbo3hZmqqK+ucCLGzrR6m
UP9pad6Nnj7a+ugXsasisrVIhciNjYG3+de7+7f14N1f/+LMA3H22/+DlohYOHzod2G7+KclYvot
S75lP+aOiOe/+pcjomL9C3dO1kj2yKKUQWQm/+2IaPyLFY3bdUIMSRWGyt+WiPK/2Htq/CVAqehV
RFD+tyWi4fyLYhp0LBreFsLd1fgnlohinv02gETLRAG2SiQT/6i9As9JlSC1XoBU+8dhgsnS2MYy
Cuo7kDhQAaG6fHhH/x5JHw0ILzSI5YFNRCXMU9U7OzxP8shdYJmlKwEzDuXuVCjVL6dMj0KhpUjV
3efNKYTsPx/RIllKJZvG6Zeo9/tsLNs4rMauT7E4MgGqpsGjERiwt1GoLIoM9pOvfOG0WSwc7lmW
fTs+CzHaAPqUPT4s1mFKgxXkIweRebLCwWcLjeG5imKkfuBxOO5l1fgqcM5TEZ/y0t43w5dU0e+5
z+hXbdosNQlqTqh63004AosUyDNQWm9wQd5be5mrNXniZO036rOTqco64AIfmrKk87r5wr175PqT
NqJvjPa5xRkE3VSzV2sKILx87A5OVHQHM+nSA8xk9M/5NvOGk5Q/2Vrl38LnDe965al3rGTvO+Ju
wXH6lR52gLrHtNm0ppmvBstcdI1v7dDnTjAtcezSoV7enr/Ad3aVAhS2OrUn8Yt81NZVEH+vE++E
V8Xe7izgrdEug6CHKi9Kyc+CiUzSn6MzuGZogv2Tuse6LNn0t+Snc9iJE6pqncLNxeRpW3zZfzU6
6Qh8yn44JZ8D15tQ0uJFfKNUx7wXONa2QiIsx+vKG2vyLRNYd+VYtpzuhxFZbkkJAHscbC2rg9NK
a6eXw6WnQeCFwcwq+2y1CL3YF6t2UCzUYCLpAfsojiPYasOdXdr3jpkenGy8z7gtCBakDJ5Tuf4x
dGCFDRuDxTqdWDgAtw1TDHYNkSTFAY/lqBbLDjOEdFr5Zk8ZCiUgJRLQFGGvZJL5G5VgQ+7uSfUT
Y6UqLQx6r3vIZG0f5mQi6lZLFobT3Gg2dgIydOyM4YwAtn1sBrSrsbXo9OB9GOxNRsnXIlS7R6fy
flWyugGbDRU5yI9toYLLlkz+pcx4mHzE7nHCi9WAGkibgsoYWQ0fuhCWVqu8WVAB4QuicrGS95U6
lvVSU/m7mQKv3wPzqr9WRaMtijpcjqPyPsTxj8o0uE/uGzAdku0snRsE7ODCpNLFm+i+07JDnEpv
EWr9LhyZPsEkL0IHqkrH5UDtN0uplra2WlHFq+2jKLzNgAktQpTbpa5+NcA3ZkO492K4NprNZ2Hd
TJd1/FgZiYIvCgrqOH0vrCGAOO6x81OznTfYBxTK/tIrux9modyYg//eKsObxC1vF+BjaEr6S8HV
rIq5AHtdf+nX42vee0j6vf5ei5W3xK8iwMww9sNKhyCuGMMiyIKN5GkbK0NLwaOPQ/mqxf19mt6A
ef2RFvmPRiveqkJ+S9LxfVLXzRAeA7bpThn3i970INeHEaJpI97jmwxisPgJcJIr4eJgPJ3fj1Uz
a+IGhGw63IkAQkwI9OQ9gMoXW/5ezK7O0l4k6I9VHh+qNj5MJRaY+nHgKksOEaARrW0TzwGnWoHQ
EgRYqPvyq9VNr+JjZw0XttkhBECwaAbnKR+dndZ599gtPEY2GagkggPn79RIfbWcVsFnhEmJ3Qui
9UWc/SqFjhx/aZKXVfZLVoKHADQGN93GIvWqVyhKP3KjeTBuh6R6L+E5UAYVHdRcfoF5A3FXfVXa
9tVnuGqVtm/lJ6XBjkLKHmWlPIaxxYuoibnFKpsYCbE04oEQ13wE5cnjphAVQkOS199MNkTroNxW
jIp2sB8BFG5YWJd5ly7lr5VWvDsaSGSprR/R4MaryJYMApJeYqTQ4WUJwWSZm6CB4TQuBzl49Pui
W/TA0ZxUPlj8f4iFTttBPaPgSxAP6Sqsqi383r2F9pu7oPchbH+Uavgj9PJl4LX7tg5PkOzfs9i/
bYfylxzZJ6wYuGMsvnsTUpGmfwOAsaZE70lKNqI3LQ6SQIHbd7+Qf7auEln3gOiecYm5jxlFVLM/
J2r/PtV1uaDI8hhoA+bdvYlvCbFp7G+kHveGcRvrzQ1L0r1CV1YJiYaxOXpl8ZqsffA9StMezaQ4
ak3x1cq2aDBKiJL1fbPyVkEHKdtrw61j7/wyOaVTs8EfO18oSvKjL7EYwlCdomNACpZfg6co+7fe
puIyaxepT5o4HGp2614OWIcr1bRP7EUZhk+dnD/VYYmpQjlidY6inf/ayqAufTQSC9V5ovR7L5Qy
Q1XtvDhlZozevcwDnP9AacknoBE7xoEJDMnbQIF7lCaypEPtbKxKu4lQ3pQtK6OISn6D3L01W8g5
CiE6h+AkwS5gkrYR5Xuacls7J6vy3/Gqhv+Y/lBSDD38bmBARNmxN5V7Pau0RS0TeCtswhQoFq2n
vQSBdR96zD26AoauERncpA7xA1CGo6QyDw1rex6rVgs/WLGOlV6/94P1okn+wdPBgwJlGYpwP5LI
m6RulUfSiezB2JrsHRqQ7GCcCvsUN+qDpxu3sH230yThWd/8CmsgCnBzvS9m12xl8uONBEy1Z1on
2a0xyfViUjHSEHVhlG+jSEh3Xs02DRTRlitgwcSW/m3VksbBopWKO7sfDAi4/Zcy7ZZJl/+gQrJc
IDX85WXN6yD+mOR1j2N6E8X+2xR3b15A32QVzFt4UN3Ctu/tLN5ZMt/oHCgLMN6Itnn96I+34VQE
VFEFD31rvUBnu8HT4DkwsD/LlYUKxrPJ/U3fleUiDKP3GMLeoEBC8hWAbs100zRvEVsWCNwHhZBR
piPmJ/4qtpkv0yIFwpVnNidvVi4Hr+zMFePcHqfXjpE2Zskhkr8rCtEsb+80X32tjNvET0H5N8ep
552q1RHs9qYOvdNYm3BigtsgXRMpviQ4XS/AtlmbUbXyjT0kGxRd2OhFVfJu4cnk++MAx8+AFgSa
wm0KywB5DRS6oZr9VjOA0TqSuUCXoi1zOnYTZhHJPvOoIZiwE6ZXN1DwBtiIW62XamxOBSSIJ72q
cdduLGel6xiM2MIZNRmgzRStUi2rTHVulJDQixWOTT2I/AQ14VRGKXYPli+v8AlpKSrIYhjUgKOz
odtFvXFCDYI4Jmm4SJl0aT95MXuuyVUUZDm9yjCfjBbwndnaonYYW4e6xkUGSoMc+rtIb8GiNKBE
vDzZ9OFon2QPlOIA0WJZxHZ4NKfAWGU9SyPUUu8QU5V8aIv2GaDMK9yrYZVZgbyp/N55jnGZ8c03
DDcyV/eaEkJ2EK5HzjGrWI6ze7DGv4rASN4aDiNL1SjaXR41qzaeOLdakBsGuayP3ai/MCimHbOw
X/ORvWUHznmlD165SptR3bfJ+K01snDVt/FPePDPRO74BBMzg2M4Hlqz+GJJ0bTpWpk40Rzbyiq+
O77ULvM2t1hKLEg/dihtpFZHOKkD5h5786iKKlLDKsC9RqmyKAm37NfJ2DqF8jWbHAjFcvjuDdzn
9kN4q3rKg2LGlEqBExsAjoyHMTMg4hSb2BpyweM/DEFwNL3+Z1/or1lRLutEonyq3cWKB/N76Bdx
zv1Sw320yhfLANktdi2W7MHEGupdBCwIxx+M71L1tVCH1yrrC/bmMAz0qPlal7+MUD3GI2OCBCpZ
u1qH6ztF2zAaB7d1tO+D32N1byt8TsogA9CjNcdStnx9tSyqdmuNBnqLSULH7UzDUxoP4PS6pRY9
hRgYfKnsmuI/1f6GLxh/TsurE4WG5QnE1YMzKv3GCICl+XFA/qit5ccxlOF3a1hP+U1ebIzKPyZh
8k2RTaJWcevLpzwooLU3fCqvq19K2XzTl/VkPVeV4S8mx9x6Q415Wc9xbYzHG0TZw16uilcjjaAe
FmPrxh4GVvL0PTC8+JhMRi5sN9RNZyf3LFjhgqQLdetioJy/jLixhMWwVgaT+OqJC0Ksu6lC6heV
XHwvtfolsFO240BubGknwecqgSstuEQ7ZYxkBsS3OLF++H7PWzaqbt8gTV+EZfwqt8HXKJIbEKKA
7aoucJUxdXsjUW9LBcZTCFTGiLpVVitUXcbmIrTUV9Me3KpX2XsH8j1csfVYS3D0Q2iiZfWig1te
pDJkQ59ak8HEfiG3rS09/sBFwrZuyhdThnfvNWyEJ0mmWkM/aUm2ZjuxdZSxWxJV8LqFoGN30tsY
VE99DJhHhs6fmThjZDgTqGHQsIvOXdgyuPWoIDbzuIlBKe2bZNrFXhgTckh5q+FacSj5rssnnG9M
jBNsD8dlVnhy9aucU0aAQ8KiAX27oMqXMY5uLJe/Dk3+XR6Db3qW4zpnHr2QjHnQghM0GvtJS4Y3
3xRLPSDW/2HvPJIrx9b8vhfN8QRz4BSSBvfiekPyJm1OEExWJjxw4M1CtBRtoDemH9jV72WSDDJa
456gmFFBAjg45jN/s6jTaq+0xSZOOr69c9+EtUWQ2dZeR5ivqtGmNTAAQrfjGLP5rdAAP1WFdQUY
w+uQE+ej5fmCdftCF+YO6rDnlrNi0oCPj51rSwth2kC5GJJRKzGKQS64fslwbUMYfO3n7S0yr+ks
Aecwc/Z1gClL6YqfImqXUxPuIyzuxw69GSgK3aIugqUsgx0L9LqXxU5HMlNmWGc0aceh1N6itINo
GmxGL3cElAZAnPosxR6OJefe5ITRcqKv6oVNvA8R0KKHSowRud+bUpzTMNtFhIMp5gAjMJVF3zMb
XjcKI1G+O460UKZrLxSN7h3U2latOjzQr3uchA/WQITqskIKD5H7nxgnlLeBfXLpDm2CsRZHDJ7/
vqRDi86q0ZWbLsxQHDN0tGdN4wE95nppGeNixAds36frchw0BJ9ogKLNOy5qZUypW0TPY6a7G0GB
nPGw5JnGwGzGlOL21+1q3c+XY6pYx9gt7KPwJwEFKkSU3cKhSB+qCwJvJM4KEuN1u0nbNrkBPp7c
4GHx2PcYu6gY5I2cqLcOYVLWB8a5Z//YEbyvWmdW75k1vPU6TfFuSpJl5LTj2YpEv6olsVWNHU/Z
IfyjOBw1C8TW273qtlv0Gc+OphBW5/gpGQmPizxmcsgpyXhKl6XLMPL9Y2bnynFWMdjQUkI6UXLm
+tYl1JrsphvkAzY0CjGFUxz4jaQqz8qEL4kETzEWsj30Y+GvyO5RA2mnJTviLPZUuWtFOvk6w8aB
sxsptUL6I3LTAWe9VsxmUH3k5VC+Fzq6sxewGITaefaSEYz1yVifTcSKj1WM3GWNsLGOXYtxGad6
3GETiiEHSmhwEzlwbosSCBCJFPqgUCY8V0VAO3erK6EHOWPxTbEHYz1o0ly7WbBOy0VlmxvFUa86
JcCAJDM3RYz3ST3o0KSVb0XXLdngxJbBIJro1Xzdolu1FBmRdQDIbJMn9gm17/Zoy4nEw0+dHTqO
h0oTzv3QILOT49WjtfTM8sxO9oNdMb0SjgBdJ5dsuvRpsAjndGoRshXoi/ZHMYp8L7TwuXPC4q7W
2N/zJn9uDGQD4wIRq1gnAdXyQ2tqy7x7GmgGn9XBxAwlTRDYrEsEjKNcnkvs/JROHuxUuUe4hqQF
/P/+9ZJWRE+VG24jl83RqkTg+erknDlktmk/F1lMPF16mkSA6kfgafFUemWFT1Aaa85h6tNLJ50C
I+/xyRcZRzYdbipqUbWN+TuotNg6YW29nVKLDICFMMxLAp5kD7A7l0vgKUB97QoE58JoQn/r0hbB
SghmPKKgNQUDZLYQeO3i21KzMIhtc+Z1taceqRxeL34lV2lUYmDlINlNZ20fpminu9lsUOTjEKTF
065vFXdT4F62b5ToLyXpAWfEU7JRFKxQpjJYO+b0wLOHB3NYauMw3UucEeO0+NmOHSd57D+lXb5N
TXvcv17i+Scrcs21UjkPUsdsyhGNuh76ZpuZMj+k9hpOS7krCzF5WC95AypwqKE6p3qMSpSSXWPl
D+XJEpRk/BinGw3XIJn5BJjCeYgDouYiZK03driOsiZalLXWLIIsfFYjdDwg3z8I1MS7wTikTXzr
Ju2piMUsHRh8t6YCuxqDTF8ZKMAV8iEr2dzton+ZEjxCjOFHqdo/lOZFE9mwIFExF45fP+ZRECzq
CMu13j/r9nB07XxW0+gXU0+pzwWUiaJoe8DBKfgKOvCuvQ3bWjgzKAuxEFqwb4riuLKjZ43crhdE
6vfOz2BxZre9xGqmTrAUNZD8N3LndmwozhTdsJ9r5UknXxKZ4BDUyBdVr36pFor1FLRfFM3cERPd
fV5Jp+PwtlMAvIGaPf1+23bfIgzSElHUtowKz5bONq3ERrfFErWs3ee3+aBaz20sDeoMPtrG22p9
TMrpGF1aeKN0iefkdU+9UmJmFA722pnE9vPbfTDy3A4sKnwzerBvR16lRN/1BT58bfVjtDDTCEev
jN1tGjzK9GEuYkdkCp/fU3vX/BTwz4FvIz+FSMy75mttZZo7YETqOaUF/QYPM9ReW9wvyow7l3MG
EFw1cXBoalRqqgrKHeqxpPn4jZjooyE7a4SdN6j9FxPxwweDoM3nBdyIQtCfrZKIMq1N9APsOf2e
YSig9d1sqLWZxyGPVzgW/2dZ0vNIQHybFa4QZ3sLpZREKEkzckOdLojAdMJAaBsa5+cD/tFrsfkh
XDPj9JEK+/O1ijQJDOTmkUu2rLWWg1uktsEMlhoFhmqj1l8ZfH80q4QBVRLOG3088WY9Gz6y1b5f
FR7lo3snkkea6NTsMAlEit1vpkOAKm1Sf9Hr+ug1Z5ysAVwNTPe713Qsd0JBkGlFwWSuITfUqhDx
uenn+lOKFTDn2ecj+4pNeNM/dIHJC+7HwKoaLczfETKlIbRWCXXWTy1+lL67DSJ0TmSleEMgl4pq
HIzputfdl9wx7pHGuJqykv6ZRiooputBzmG0e58owVNSVys1mrZx+xWM56NxAZEFhQB6C6NjvHnG
SSSIlDAukFEu5HV7RUbrIEAFlLaBsI21OTx+PizveWnM699v+WYC2D0WN61PWlrn9tnHsG0wztZQ
EKdFpPrGMii0ewp4ZoyVcTqnUwIrDvHF4vpoKwXiwcdxoRoxH/98b1MUpHZkvIh8aae0xICVfSQe
LjXTIkvyL2gTH47yb3d7MxM0J0yLIXEK1OJVhDR1z8bM0LZvODU8A8aao3+1d7+DWcyDjAABGGyW
NlC/P99Pa+3W993ZPAU0kpzKk+2Ol3TS72fe1ucf9P3hB5jD4IS2OJMgJr99uRpsuV7QpvBn16FU
assZyld0zRfd8feD+O+gERhpgLHfEXMtJNgALnYI6uOaZ8JX9PPkhLg0lYgdaDM8kb6YI1/c8C2A
BOBRxh7WS/qmwz2mzvSq9UfXFFvw48NKnaZNWmr3nw/me2UdUIO8Gzku0IIZ1Pfnh6vayc4Kn9EM
rew5zfRNVCmXslNGak7jBdXqVeroT+JboHiOE24qM/dGJTnS+VwbMe56iXofltHT50/14Uig/CdM
QKpMqDefOE2jIMwQ2PGsgoQY4PqtO8R7R/W3JF4HkbnnyjceP7/nq3jrn9unPg8CtG+4jwKi3J8j
Udr4//QC71BIVadZeauF9ki3Chnk0Sc6beoDTlsoOc9aAig+p+lNXxbP2IA+I3lw3ffFRY9hmrad
l8TjpkjzZ4rd947j3FtOmS/cPtrlsobz+2JY/QVJj0tZ98/mbFZX2zlJveLsgeDuhNLefv5u789A
Xo0o51VJ1noXWWFPqU/VyKuNwbQ2KATWYbpE9GVdo59g5C+WUe5TcBGf3/X9nsddhQnOZg6k34VW
A3KJdIMTSe1xPGAmgNYWBWlwZSk1uISfP7/dq3Dsuw9o8u2gxcwSpPPG8Rt4UhgQFXBakeD0uktS
6pcgl/ssCHeGPhw00f6qM/1ipcHOquN7bQv679qI6l8Jm2GTREeJexod6EuWNSe93BR29Qs7jttX
bEzfvqixfYYcaiw6UOeZOVzsxN3HdkTwT2OmSS6BDkqgtBHAUH0aOaWzGXHrzCaQIUMjLlljHmav
Nzvxr/1Mv9WN/ISoCjnDzqawoqvjdaXn+ym0XlWOwqb/1aP/s3AK3LFQe2Kry4LnIsk3BT6hSClj
ueJmz5HmbNGne0HW8LrUzNuQhL5TjaNWuBzp127OApLZVwv0w0/721C/WSttWMbdqDDUdmPetnWz
ntdno7SYqlP5jeovtuLX0P/tpzUQjZw/K2irt/KnZZbaKH5XElXymeszXsdYaJtaA3JGOxhjv5lH
1rc6POHp+9rqdYHQh2pLqDPuthlMIEHFft7M8HtYF5V1iIYAnk18np81MewtGgxfPPNHQ2QAyNb0
WUfLngFlv89GCFSBa4yN9Aw7OxVNu0qZZ2WUQjDHVp1H/nz2z5P7/Qj963ZvAiuAICbSIJxWXawg
boAiLsJDc1D1+W3eI5RnlPlvr/UmmmpdKXot4Lwo5fQXlNAfRQzMaDT61Tz8eO0+OZl6qTOk3J0r
ygwwa6RCv03ulTF8+f95GHhoAEYZZZDvf45xHtV+XYaD9GqWXZBjda+77Uple9HG8qQq102+fRXo
1XFdb4gWwl5fjqywIgKN8PnDfLTHosZC4uSoqJm9zclDG4Vce95jI4XU1WA/dwU0H1uBnqRRbtUG
L43123peyZ/f+aOZJlTifc5KQoG3o2DVYZLKCsfJed8DpbDO2ModBIICP1nAtfj8bu8jPex3gQwK
pEfJb96ezaqKXLZQ07n8Bix6po4YmTjP66pF3v/ze300qYUQKEojQzAz5f/8vnalkUOmvJliDr8i
vQaO51yXWfKVCsCH7zTL0YIOdQC8v1mrjR9jaR9iLFmmzctUbh1HO8CVf+p4o0BRD3Pk9zqolegX
8+uiAn+Yt5FJWmdj9mT9/L0/3O/IwZFzQBiYGOjNA5VBH1L6VOVrmjSH0zPyfcSOyB1+9nbtuUr6
pDfVt0bXjoOvH0Tw0spuExnhL21Ix6WZBBhc6yccWE5zAGJHkWcZ2i5JrNWQTMd0xIz7i2eed5g/
diBz1isFlj5v0w4M3z8/Vqk37Si1kmr1OHdViJJSjQUwNvWlEcZJEc02cfNomXVls3BxLe7N/srJ
+tt5w6Cjdy2IsRtl2ISTPS1ME8MYE+3BBIRJ0rScgW20M9z4i6jh3eKZn5qIiKITRTIE4f98anXo
+g46TunFbUin1Nz0/ilIsNBtOk+ps6+2z3lHejdIv93uzSBZqUi6pilon1M/zkv/yTfa53nnnHOY
saj2WXHlkm/EU/VFNKZ9eGs0g/lAyM/AafvzTemRd2lVs3BTnx4xrNpNqYe/DMniTexdXZpnMzK+
2XSpoJ1+PjeMdwtsHuXf7j3Pnd9Cs7YbkyGYUQNzXO1Y8rZjOgIFw/CuHMZbagKPBid5qAE861Hs
IqiIxj3ijDv8OZ4BUySLKKl/JCG230Mn/cWsKAGS9FZtC3qkzUsc+n9N5utWZDTmxR42Aw7DZeNv
5ZgbtA8IwOuxvPyFPp/ExOMrndlX8YN3H/a3N3yzVRlWaNr82dKDLESfXd9UzXAMfNtriSFHO3o2
iep9t/g1c9DbluWXqsrjnDyUAzXcrvFe3zLGP0TRyDsyO/4mxCmXw4sYwOy4mXWPF/QtzXPSk9jQ
r7t0eLHIsj//VF+sB3U+5n77UmOfwVAd85K+zXCaEYsOawJHog217hPAgC9Ok3c7/Jvl9+YE1/JI
4pDIxJgxlTlIsB7/vdj8u7b5X6SJ57+yKPeiuqmil+ZP5sNcIeHr/vf//T9fhv8R/CzekSb+7f9U
P39UxYe/9TdfwvwHHEboEISvBFiEff/kS4h/6NBV6QxwTMETM0jhAQ804f/6b5b6D1RxLe7O/2VD
nQ+C/+BLOP+ABe2qRA4GIQRF/v8MX+L9jkarRkdlBgghngw8359z1QGBCGzYTr0IT5yl7mfmuoHF
sbChnmvFOC7wmN+ULTjgRm18GiQ/fxuu639f3b/zJ95r5PEA9EdUqlEzLfGt2kPRhFWhukHmZT0B
rhTNqlJhtuOCvu+U6HtL33vZRcnL7MgH5jTHIt6NcKcxsWyS9S83arIVgOcvDhlcCnjxPzYjwWej
fDLrB0Fke0u5pRXdOsAjQrQ5FRJMR4/PilrHZ9QIYjgDebc0zbBfpJU67pRWWvvExCLY/RHmrTy8
XjBErNZNWdxMQFeOVWRtmAzNHt+nAKPw/M5JjNu4bn71IpLgeNMGLkCkY8vUeo2XKZ16Cuthncda
dwZ9sdcr6P+xDaISV6AfeTaGNByTB2gtM94Pcy8iCqzWMm3b+kBs7Nqwrvu5UquvLSnbRagGMTZq
BLMBdg+YTuJA7oNhTxL5E/euVROAH4C6HG9Lu97x7Yuj4sc/+TPLsO5/mYH/0yG0WNb98Jfu698y
R022qXQBtN03jlGvog6MeGH167qtHLyjGrqune8jMpmiCWXZMdo67hpUgzjTN5RXbmkYC9Mqk02U
0QZeG2AHhixyb8BTJt9Cye/noDMMOpWnoBdirTnxd1102Z1ljRsbab9UNZ5p5bfbyke0UiRWvMZf
U9upprrLBR2mfNKGTZW4wbqK662jyRu9GfI1ASOQ9vjGHDAPRe3CSi7FVGwsmVibtojCdQmmH4CV
R3P5IS6dK6RrTFT2QKPCSva3lWJWG2C+GiyMxocXIlduTvdbOliC2WOHCJ0d5li1gKFr6+lkDsqT
i/+QCJ1rJjT4QNMp0fXoTpnexovE4tmUTG4DEDU0RLv0pCTBuOygCgxD/dN24pNuKIvUjYYdJBZO
9QIrrdeftEAGgKuKaoVDcbKEqfciIhTaYMPvAjQvtn0Ttuc4UJ7SulsmeRb/FUjtUhr2tOOICtE7
ae+SEMksMQWYjwW65B2hXCdjB4VotItVFhvBvkDuMInADlUKwtkp8nT008hfi2Wb6cin+Po60ulJ
DC4GpzShvyUm4D1VcXqvAn5JyTyzNknuXGN3+xfS09a1HAtPhC6YSBGCst9qjY1uvjYBS0Lk5GDl
kC2myFfWiWGO+HBV474XoLaDpAFH15h7H223dd+5x7adfrRS7sJRn3aDX2wr59cE7BgPPijAYagC
rNW7etHlGK0TOMLBCONwN9bTcMWCOoAAdoA9lUBJoqNCw3ANrv3ByONsp4HGwYbRPHTY4u51XAuC
0HJPqln8SgMoOonTZV5odOayMIFX84KTZ/nRz1AUNpVXPOPtYxQMwPIN/2D542GwFCB71YTIZ/wy
avY3id/YJlBif9lWnXFq4hpnhrjeOcBYozxtD1ZIiZjVvqhGVB6jUZ7MBp+cUe9WQOE2RuMPV7WS
i0UhlHhR5w6Mpam/rQ3xa2ga2B+pxu/j+pX0SQBgJrzhe3q1P34XYZXsrNKla6TkPQ5poG4rGWsP
zFfwLjbxXiYrdWH4xughaVmvVSelsJ0uK6X5JlomlBOA1hndwHOqtNxNerouHNf1SuFAt0jdaxTA
L4ITZqG3qFwkIn0otXjW+tJWUXFo+JIuPimAyFDaCsesWhDmbjMoR16p6ybI8ubOLPSXYJ5LBINN
h90pSDQwmhwUCvStTUpHCAXODvxMWZ96IxarhFxkKSicnEaAGhqAjWpGbmQzhiOMNro1gulw2q3T
qeo67RuUCIX/EOF3vu7I7PbDPy/SKrY2gJFuRo4kQEhKoCT6jCmxEMidMSYuYJN0Rp1MKmiFBPvc
KtTLlTmzDyJ3RBsGtIo541bUoPVCenpnV+v0s+pgHpuWyh5ohA4ZBczTDIN5vVTVPp6xMaMTDpte
S2/x9uoQnxxnFM0442n8GVmDBIq/LbDMnjE3WhBumiTGUXHG47yC1dIZo6MC1tEB7fgzesfoDYeO
e1ltjam2kcsBmOti3FhNmTwrY37JZiQQnp0Z8FJRYqILTmiYEUNl3+LxOKOIcuBEyowrsmeEUTxj
jWpAR0CIux12ynL/eklHvOgcQEp4OstDmW+SegC9NOOYylgi/6g7YJtmlFPRPemTvmwLeUh0E/Qw
aKh2xkVl4bgWGIneJ34XbAoTH9S4sJCpt71YhTqVN6uwgSkhnKjYFcFwL8N8VTeiuW9oR+4tVqzn
KIn7VOnKo8MZcKmEIdFfnB6T2JZLa8gBj6HQs4jYsQDilSYAIvbNbWDHzUKCjWVnwR1haEyFvjqS
ItZtGQrxpFQxIh9Jk21rqF1HstEBqHBeoyqNYWGnDctelmIltQYuUBBdAZ6zVlPC6vJRTD93rgLO
tWicjZZ1w4ITrVoJp8t3ZThudEX5Nk2tvKlDa7g0SXYS2IY+lomPrHzwiG9krXWnEXjdqkZqB9Av
/JB8MAqMaPudCsTyqug1fYMpPRsQhLy7zpjUjfD3KUzIo4Nv/NGuLWgH808d8YIn2iQ8aGOj40Ie
68dJvZv6qtyEKt6RjTNa539dosalWDNOiKu6uFUCHZux84502dzmy+s/Xy911kyLcUwagFZqhy5L
Dn5aomCaKK6xoJE7nfxyBGRmoMb9+s/XCxnSdKo7VSysDoZCCFHQiVizw4CzSSntR6iufCVzVrJE
Inw3WfrOatPhIMqHSFbBt8xVQFyU7mqqzR7UgLrLEmPgByc+hsC1toz0g5hqeWmMMlmmCmlmByCe
JbxSx+AbC3S68U3aOiCEFo6dcoTj8LjUQIsviY6DJ/b5eGn0ctjVotzNfONNkRlYMTf5jyk+wEoF
Q4oi+7GNrQZHKHXamda16FxxNMOoXPhKGZ8bERBPIv2+pEYIkAOXAFAE4qpUFWtrK7YNJdIxN4Au
3HXV6XLnZFPkpVmOVW8h62ujrvy1TuzOnhpPKEuNKjCJwj1jy2ITfTCApaEW94TK34UDOK+SZrzv
7Mw6sbAxPUukfadORrjAxxetOqmLnyCQj0qTj8vBcp6CCAd5UCxQPUV1U6YdbKTUlI963t2M1a3S
Rf3JUSZ5GjLstA0+lYqzGvULmHV+rx6BP2w5BLOrvkl2cDjDfTeCp2vy4ieY32zXptFNi4aA28q1
WROUjFm9KNLK3g9paFyNLvnHqHFc9xisQ3oxPC1y0nVHWACoz7XWurlB7Qjul21fEhdKWWcpGxMO
SDEGFQDwBvSwkTwNkBZZy8H3GpmzRSmicZnEFdzbvr5WTS1ZxkZ/ZdcmHs6IcS8UpX228UZr2rxf
xh3tPRPI2gIdDx974/GBUMaAnGuJlREnMJ+CIPfyEChTUEdgT+12FRvqreZGCLs5SrdzJHMsEsqC
9ZKh6w0wItc6AEkGkUwNlXsZDANErFyjQQqAMYK7DqHOUq+YF82CmOweF/dhpwjl2xjdVmHm5dQ2
1oad4jVcuCdF8+/ahH28aZUCbba4W8RWwPRRZ9Sudt9EfCA//YXCceWlupvP9q7uaoAOBu5331Xt
zIANaDFE0lha0tQRlz4WNibMfi+AOVqqyXE9WgvA/uuipvgIkcHyKlddDAZiY5FlkVq0/Kky8hd9
wcwB5xklfKfISbSFX1vMIZmniwGwfyIyextow00S93Lj1Ac/U//y27Fa0nSblrY7VFRLRA2ZxfjK
feGDVBNg1tyl1xAVQuHnTX0p1qTlx2USeWQuD67VVju3Yw/rgqRAHBMgbN8Y26mFtWU0AfiEWHqQ
Qp9tnW+lZFO8jNwUolExlasvkuD3jQ+HdH62Cpj7Hu/avMCRGlRQ08irjHCpYMkatSUsA7ogcRnY
cLz9gPo9FF8vDX1cf4u122Xhyo9HezfR2+y0TR5BE0VHjsinn9adHf+tQP5f9Z9P6z+kir99yw/q
P3Xzswr+7f9S7Xwrm4Fk3fzL/5TNmPEDgCOAmtKCNSnf/i2bIf5Bk4IyEAV/pGvADf2zDIQ2BgIb
DrQPwFdocf2rCGT/w6aVC1wI2QymDsZJ/1Gi+rvm8u9yJ5SsPqrB0BJ5V+0AcKQCVAW68QH2yMHq
eCrHIKT5rPysssY+D45yrMzG2jShKfZkBGgM1g6YHafVtiAA2qUV7scMsUNoLBAKdFyiezCI6Nkd
/XFcVY6T74qopIFo6v5uSA3SPnQTksgl/FOGXTAiWOFjxdQAHQWg0j3SXZGQJ0N7E7oyPk2l3ERE
mhA5bHFVjf6TM9KrcY0UJlqmghOQnKa+uY5gn6/DScGdPL1NO3+vqM4SexN9P4EogfNc3EVTJTex
CedlEDhwdpisLh34SIfXC1rOPJgbusshhbymaj7+ZngHPPQWyKG4KL6lhGYtxLG1Jko27plbZ0rL
OrbG+JDErTy5uT3ch0F66IcCwVSVfEQzhnRp2vGwFlJMwPL9ZY8lxKNBCXuXBGAK8aQrNyPJlKcP
NbesO2OhTqDWKTtVgXEgegUgnY/3Quo5BKLiJRThakKWbWkqtdzGE+AGzVG0g0YGeVbC4XHo7Ysz
uaDtuSns+qHZNC0OHlUnAahrwSoVwbipW1IhzZymPcmaG0XKjbUbtGQfOtHZTot9GBb9teVr13UL
09Nux59k7FuGP9r5AZQnwtHU86Odk4/GdZZWydXsG8h/lRPR6rCKoiwhsnHibS9kirVM6i6mzEgv
WnDMsS1u0HXWArM75LFMvE4jys6SHqGoGvYpimvI4Is7JuW59/GCJPWuFkNJFDNVpYlPrbnr+ii+
FJYeXTJMwtfQJmraQX58KzZdlWT72DHyfR1rW9wW2zvSU0QZlrobh+vRMm/CQEf2YNKeigbNYGgb
8bK1HoeuXE9pJ+8dAru9VZxbZC0io4OO0BvNypQ+8puTKjxLNJyyQHaW3X170KxBfpcTJTwS3UeF
THGrD5wh8Wja+2726cQuqlzXelkRarnGOq7t+C7I1Rdy3XIb5dmF7OU7k1HdlqWVIdMAz8acQ3er
be6N3HaPso3VtYn0xWKM5Z0BZRIxhnWSQQ3UWC40G+RiCAh5UteGpm5pT+64cxSZLLA+MxYaK3th
huWPRptWQzN8N8ru1uzAhjdxfimyCu++xFq2ikW6XA2pFxBLCKV2FlHX6J4omidN/FWUPYUx6L4c
P5EZXPTAWZuRctW7KaIFyXjog3hG1rirKqg5TPO4WabDuOMPlp4+dceU+b7ieCavT5XlpGkrrTIa
z4jSDhorHIzWqyuaU+ohi4IDuff3Bswn8bfyE/aOXCZheR0M/iKf/3IbRCZj7N/VMNqGGCPEzO6+
2VZIASbsuH2VnGpmBaltt8nc/gq4b0lZjPLI1A0jFaduLgON1LgUazkGw10Wh/067m8pRmeekxsc
+nlBmywtkDAZXjoyLZDAQ+91lr4ugS4tzMG/i9zyOZG+Tg3ChTRdsh9K2zPNtl1IY3LWAHQ9I4jc
k6nBdqhjNA3zFkxJENnZgQIcBFKqFTprFt51jeoFZL8i6/GthK+bFOOe7g7lK6XdZFaVwYlNpxU1
LGOXdYxdnbrDtoqb57EjW6MPnq39bNsbarSlvdcuozpsl3EPIc/Sk8JL8sHe6tKONqGQyrKsCorW
Qy6WLRnRCiBP5zX9cK5d8yRBlC/DTFyclEqTo1r9chhw1EUVGJp4gndMYchneCCaRzZarXFxXOjo
3UhwM3lkJ56O9dm1T8+Aj4NCWYv+jKg7bdtNuRdoyinI0+5U1vs+KLbFRE/bda/4nXJbPI/osFxl
JfYQrfiWBna5qRsdNV0FDl9dwKXza/cK4RxOmQRTq6y8K0mlz6oIqb4KHJIsI0BJwOlB6VKDHZRG
WfROdyrw4tnjhL5Ph8RHpaiKt7i/wk+0kSRsnfveLaMDv9BNXXNkkf9sgPnTOZfyRnHFnQLIYaFY
6oiG34hCpK1vFef7ptbbbu/GtzxQ/2DCtaz7vroKNRiYKnUMaJKUGMCVHRo7UVbxUCFCY5nTetaa
ERXFmCmrNm2C7L2Obx14zvq6QXgnz4VxXU3UnMd4gmbltlc2e1HXl9dpZgxMoCr1OqX4nirJlZGE
e01KP1vAG3jRp1qlbk6NeIwKdZGGbr8KTCs5ozHIX6iVfq0EZn9GF9tesiq9sSlq8psaEYqqEiYy
QoW6Lqf4XFPHECYyLz21R4s6iF9ip9L3Q7Zu+thfJKPe77TSIHSu41Or5lhKapu0oiYcmkW5cfq4
XLtIKy1mE/kNNTkoCnH6GOuFdpzAVy30na50yQGU6ppCwWNB32BDVR3OdyAyJoa1VAcH1IUP9qGI
9FtgmC4w4ouo0gyPLMxuWsqhaNs+DK1rexD4vg2hru8ahFFyYBTr6ZDp4OyoYC85Q1yYjqW6GuGM
UGLQ7QODprDzIWtl95N2yFAsWquT/yN8/WJdqqyNXiGNhOpGRekh5KDbTOz4KKQFm1f9gAI7w5Y9
hSIUJaMo7G4rs0N0cOZ0mobXOlp6HFG9A5zaqWdt6nxUaSRaHQa0gdFh/eKLturpc8Nhzu6lqFPP
VAX09tCiHdBm5fXockwOEZbkTAGmNm6L6HxZqzKK/VUuhLM1h3s419RtrePrpZt/Sn3L3s+6WH3n
1/kC32h7/6/L5Dygf6EekVAZjmk5LCSQGDQ1NFKNMdmqdnEbBTZsy4k6o2XzhPpLkvb2g90Z6sZk
38DJ0UbV6IX+poF0MdK3+SytEplLw8esITfG4xSipgRABRKvsqOhWW2RO9ongynwOaVEH9R9fSwT
pYfeHB2ipLjhFC2+uXiFzPS3cwX55OiSit7Y6qReWf69nGCfI7B9N0Uh2bYyUYypvxmKYuydIESU
HoLrVoKGkGahnfL5okc9/ZHUBkYLv+4QNyZaOVlf3SInkF0soDZYeVa3cZ79Qgye8MYfbic9oQ9U
p+IGnfD0kLvDzSj0hUQU3PRDOhZwX7zJxUo9HG10iGxlm2S+v4za6KYc6mHlpmF7K3N0DJJduaTK
bj7IoS6Wso9UTxkKH6ucLt8zX4oly1CqYI6s3nKWeLYHe1jn+dx3MQ2tWCXV/+PuzLbTSJIw/Cp9
+h5O7ctF9wWbQJsty56RfcNBtqaK2vfteeZN5sXmS8A2CCT1uPqCMzc+skBEZZIZGRn/H3/kyaha
auv3sd7yhVAYemFlNDc2rOyTkQRUiAo8ZxDLHxiD983tynFUW581Vy1utRCpEMkoFprVZkJu/Kuj
gxSVKiiqDh92hDQ8egQCVtr8RD/PekEuehQF65tCT55KYKilwKMigUyJqu8RkCjRJ7BVIPArCaEv
pdbTUSWwLVWgXEv/wgD06gT61eBRKSAJZxXce2hX1N4uBVomA5sFAj+rM4cUuNECZizb5ZyTBOMC
cfOB3gIBweGi0iadscGdWUvdIb0ZowsX2G4pjzVAvMa7Q4AWXplA92xgvgGdCSpdIS2flc1FZxLJ
SWm3QGpEXjhaR5NdgRj6AjsMARFRM5jCKaUPmxd+anL3y6ACb+wiuYVfjCDwICGvNIj9eyQYLPDc
YjROG5TfZcPz8Xgdm9ktkndpDK+tosdfIdDOSOCevkBAK5O/zxXXgiBNiCFwUi/rHnMvh0hNx/WZ
gpTCpDPllDLzFH4NwuywgVcWTXsspeHb0ZQ5QmfcPOylNE+WogZVtuWZTucQu6blK42rsmnZLSmm
X1fltIrzT8FAeURoxSHReR/bZXrNCUO6TJO7C3DEVQQNdWK2UTt1myKbZV01XkpeMCnUwJ4qtUs3
nySaSXp9vzTlB71ob5ZAVYu6qG/WdqMsQrv64pOuQD3cke5gS0kknkzzuiamWUTqZ8XRlgtbRmJw
mZsrvQA647oy14MoG3Oyo75E+TiNV6iyv4yLIlnAcknnZuVZYw71C4kYcmHawBs6SuzF0vTHzO5I
TyoNPeYMBN1IoZlbzoi74mLQoSTnJRzsCDBd2qF8USUIcWWWMVeJX6aSTpYqq6x/BYOldsnSf8jM
UJ3W8VK+jFaUqpqjxk7169aO/DHqWXS6CpWFFGvSIrcIngrfiD6GNT0PtNyedY5RfcjQvqCQX77Q
oqqbqFJmEUkhfGOr9XKswgiZDgZ2PincQKEAIoRwXZGWtAppmuiDbpGVJMQ80RMrJ+tTdeAdBI+j
AGB8mlSddGu0/hXc9QcrrpxZ6nkWdfLhuNM9+7YZTJWlhcZYlcVTda1cWhRMzJpUS2dVG16HhTuD
qmDSUSL+KHGWXW7+SVpreRlFKLQoDfnaykBaLUZ+/kpo0F9t/it1+swLB8oXuJljb+BLU1ANbq4U
4Dcy2FOetibpzpJEOL8uozQhlqZFNoVwLRvE8S8038s/RAb9fRvdfFyGCNHZXSW/W6+bO4qBLbKc
LpouMb364pxeX2WV5QgFNunE1B8lChxG5A/acQp6855eQI2nTWppUM0RZlrTks3/qAJ8yS3aLBai
DJQTqxkJCmdaxg310+6ninAcHCx4h7TbF8UxBTQd6qNWAS60vNq/IWC6bE3Euphf2mDKt90AIkGr
KvFFq9ufy6DWJo7konkESSLNfW2WaBXQfVKtx3AQPhDqmjAVlIAYWGrnrqc+2C3xO9qAl7ANoCxw
+eKKlbxry/qqycJ7pfQd8ohaNLI+u4q6nGtrM5u5Bp9HEcWdY4IoMs6b1I2vom6CuGp7p6XVbQj2
xUHX1mOj09kjZnWdSkUySvA807IYXLu21XLXQWC4rOis46ZwOVwn+1BL/uc0aZVxl9fGjAZDdF30
gu4mDpRHrjWI0AV5ea170IDVNSQQWeb6NqB5lp2RqHb1tfbR0opby/XVa9e1rjY/hOgZ3ClRsb7L
coc6iii+6dDuuF3ahjfh9qDfF2sHGQNWu25Ht0Glm3eDdA4LWq9HUVIsDGA8GAcIXKKPcVWg93Ud
xbivIqmriw5VyPeRs04Xe8m4U5ktQcg8ZPHYgo4sGkwxcdRoHdKbUDwwKKBEnlWryeZm7b2eFeSk
iwINmkFoj0ElH7qcaxfgGjqTmrXIde++zNI36NGq4FE9exC6z3GRMDWiIeDNwwepTaUrFID7CZiJ
NzHk1BjL+SJeZaH61HrIBTih2P5ock7KGhAlQo0gmjfrlIxV+s/Kcd574ipnOynJry5+36DIsPa5
AgeN8q3WQWJD6871nAfFl2k+La9oaDJLGXBqQ2NR1bfo1ccZawR+bXAk0XKOVIeY+D2Oo7G2ah8d
oGhiVs0VmcNPZYYuTlorNeKYGf18M22y5IoJqeOtRr7H9Eoyn9gUSdETafzatj1K24NwMhholGCl
aAYUujaYSI1Kla5ccTOKndH/upCIuOHwISdPcb1iPC+BHrTgcXVtBBOU8pP8UnWzeeUY2sRfh49Z
UU9LWiNtshDZ+iq15DlCa68/wYlRG6iLyyYAgWTaIhm8P+GStGwcajiCiRcrKylbTls0Tkc5QQfN
Fx3Ffv+6uaOEMGHevrlnGwcabhOq6E9NEgeeAlVTdPMiUbfmqI3eYFUrR1Q7+jxpYDISMyuq55/h
MrmF9KMaNxG9iKNoHH2MggYNgSxrx25X4LZUGqxTM1lExQ30K+hsfnYTsYdHKNk8ZrV0L4WGisSm
ee3pFBeSPukmnK1fO8n3Jr4RWm+QA49Jk+KBoYArSI9K7IFnDxwXg1RrS/QMfYW7AwzGy6i8L6v4
Kam7aWg3KB7wZEaRvtfW6Rvr4OiLwbZghcIuUxDLPvJoqMq2SwQuJzXJjFGS+A954EXTcIBMrEgW
vL4MhFs6cFsUUFgSXXdEPSCu69lIB2ZK6VAbRZPaXEMfGwwcIfh2V+nlAg1SyNnynf9Ww7qjlY42
ElMLHCKaj4CLHK50yAdNTXAaTnDJ1gRxwWu649BvhCuRSfSW6+3D64M87h4gLBqiNg4WLJjKM4ug
GDoXfD2cbHSz6kFrk5gJRoZLXoMGBlTMhWT9vBTeEzJEeUD0mr8lsn9q1LRlkHWcmpA8eHZAmJGU
Gd1aeLWKfte2BDS8bhFqcdDWYZujbxdzbXh94MdrSUckCDjKoAuZtkWF9p24hOxsnns7m0GKhFrh
0mBsY9NoinZr7/8AQtwNQeB7U4KYor0rn7L2w1NeBsUPKE28SllbVHyMf+1N3zG60x+0U+P/2CZP
f/z+NS6jQjwBh1W0Ty9XhPs8IKRvHmnzvK99QrBiWOU3PtpQhkJjQAB+yEfYqPH//lsQE11tX5aN
odDiRz7fZsvzhq29vRl6aQ5eH952Ml9/z8EAXsZldcVUDQ7AvzINzz7l5zToxhDWO5kpnCh5TlX4
tv1p0Id0kxItLGnvSAt3UeuDvbOaBr7E3WP9LE94YTW8OA2GPCQ/iK8VjWo2IdXhNIhZog5cQ8VJ
kCbOcBZIfogS216LgYILGjLaFCLYdGM63hPaUBUVeWK3oB8hixPizBYDAMAxV+F/XQy6NRTNTC0i
DA5ChS7Hh4tBH3JUQEfQTApYeRuH1JlNgy4TSf4NroF+flAvNv4PB8kH7rsGHCg92KARaYoFYUI6
Qw8pUzzUexrMoUZwsJESQ0fElOCs7E+DNdSJWGCtcLEW8kDbTXhWHhKHtdurPTykOhTZA3rKiK67
4tZ7OA34BpmSUFwxFVv01jzDTSHRGW/7WL8+Dbo5pFSdToBcvk9Pg4YZaoDhEVHcLW5x5+YbuKsJ
aateJwXToHAAcCFisOg4iLry/U1hDKGNQuTDD+EhdBFcnd00cJDj2PtNA1Eil3bgfdrK8aWL4sX9
aYDUZjJ6erqTsTAk8/xWA3pU/TeFYRA3IJxhkpahOdpGsmJvGhRpyJWOU+LHajm31UCV6aYdZN/l
oDMPVOSQJsAPqlC7DpeDOtRJFhoczZTBou9xfrtCI9vQ3znYQw1ips2yp3qUiJE4cW85yNYQSgUF
UJzOYrGIJN6ZOQeEQmj42nc1wFu14KvqGnqgBFLHN0ySfBZLTxUivly9zm8aSAJJ2yD/109MLhWS
ZiGCu81kobFzuBo4UE2092yovYTUHBjnNg0759A7cuBWQaBI9lBBdNCA5Xw4DyIfQZm7qHZnQWw2
zbntCgOhxL9hV7DWuWjLcLpNlWzj4TSoQ1kXyi9ARMaOB35200BWdrtZe+wKbSjWABgKWpcM9tnd
ymQxqKghEECSl1C0MzwpRAqgb/xk8G2TcKX1O9RJvnfhA/dPChFlko7RCCs28dU5ukjoQNtv59cX
AxUOpmZqCtrRSGEcXzGNIQKlBjNB4QQVT9oZHphkQQx2cr9o2h7CagKLFpdMCkRE9n9/NWhD1MMR
50D0g6CbA/WvnxR/4Tr+I8FNP4jg2ya1vX6iZf1xBvylN3zP6h6/vsvoLr798bvIXB+8UWS6t7af
Njl38f8/DxKVm3Tr3ovf068bO7s/3w3w2PSBre+j+v7L+fopW2Vf3XbzQrt7zNtVSIL8H6u82DXC
/Q3ieVS0+wl4vPN24f98rj9+P3jqvcXwqpn//FsUDyH5kh0XD+18zN9k4xEG1dMBjCBGsfHlvS1A
URCPf3qmtsdmXxufkiRfBavTJraBWl8T97TvoaVTEJ40srsb9DYSf6N4atti+bSdbfDd1867TVFa
vKlJO2nne2naj233ayv43Ub86AULG6/YdyS3bI5Ti3d3d+/78VcZtWWPFPCdGgOB+yZP0tfIhKWb
RSdXL6SSDXbR18QVstKr7PQgtjmvvhYu48iPk3X0wkxt84u9jazQAnrBl+i7VG5fG/NV8KKJHXbQ
18TFyzsPHalNXr63iVUVPD3GLyzcHS7Y18goeKKpkPN0cl3tINi+Nu79VXTKwM+8VF8L4jTPVr/x
pbAPT55TP6+5r9s6FWn8QISP44/vgPepPzsMrsQ7vgZPq+zP/wIAAP//</cx:binary>
              </cx:geoCache>
            </cx:geography>
          </cx:layoutPr>
        </cx:series>
      </cx:plotAreaRegion>
    </cx:plotArea>
    <cx:legend pos="r" align="ctr" overlay="1">
      <cx:txPr>
        <a:bodyPr spcFirstLastPara="1" vertOverflow="ellipsis" horzOverflow="overflow" wrap="square" lIns="0" tIns="0" rIns="0" bIns="0" anchor="ctr" anchorCtr="1"/>
        <a:lstStyle/>
        <a:p>
          <a:pPr algn="ctr" rtl="0">
            <a:defRPr b="1"/>
          </a:pPr>
          <a:endParaRPr lang="sv-SE" sz="900" b="1" i="0" u="none" strike="noStrike" baseline="0">
            <a:solidFill>
              <a:srgbClr val="000000">
                <a:lumMod val="65000"/>
                <a:lumOff val="35000"/>
              </a:srgbClr>
            </a:solidFill>
            <a:latin typeface="Courier New"/>
          </a:endParaRPr>
        </a:p>
      </cx:txPr>
    </cx:legend>
  </cx:chart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_xlchart.v5.5</cx:f>
        <cx:nf>_xlchart.v5.4</cx:nf>
      </cx:strDim>
      <cx:numDim type="colorVal">
        <cx:f>_xlchart.v5.7</cx:f>
        <cx:nf>_xlchart.v5.6</cx:nf>
      </cx:numDim>
    </cx:data>
  </cx:chartData>
  <cx:chart>
    <cx:title pos="t" align="ctr" overlay="1">
      <cx:tx>
        <cx:txData>
          <cx:v>juni 2025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 b="1"/>
          </a:pPr>
          <a:r>
            <a:rPr lang="sv-SE" sz="1400" b="1" i="0" u="none" strike="noStrike" baseline="0">
              <a:solidFill>
                <a:srgbClr val="000000">
                  <a:lumMod val="65000"/>
                  <a:lumOff val="35000"/>
                </a:srgbClr>
              </a:solidFill>
              <a:latin typeface="Courier New"/>
            </a:rPr>
            <a:t>juni 2025</a:t>
          </a:r>
        </a:p>
      </cx:txPr>
    </cx:title>
    <cx:plotArea>
      <cx:plotAreaRegion>
        <cx:series layoutId="regionMap" uniqueId="{1F820A1F-4B6E-4CF0-A4CE-C444E3073EC4}">
          <cx:tx>
            <cx:txData>
              <cx:f>_xlchart.v5.6</cx:f>
              <cx:v>Aktivitets platser/ person</cx:v>
            </cx:txData>
          </cx:tx>
          <cx:dataLabels>
            <cx:visibility seriesName="0" categoryName="0" value="1"/>
          </cx:dataLabels>
          <cx:dataId val="0"/>
          <cx:layoutPr>
            <cx:geography cultureLanguage="sv-SE" cultureRegion="SE" attribution="Använder Bing">
              <cx:geoCache provider="{E9337A44-BEBE-4D9F-B70C-5C5E7DAFC167}">
                <cx:binary>1HxZctxIkvZVZHoesIDYo61rzApAbsyFZHKT9AKjKBZ2BBARWJ97rlAn6P8KfQFd7PdMljQixa6e
UmvMRi9gAoHAEl+4++efB/jX++Ev98XDnX41lEVl/nI//Pw6sbb+y08/mfvkobwzJ2V6r5VRv9qT
e1X+pH79Nb1/+OmDvuvTKv4JuR756T650/ZheP2ff4WrxQ9qo+7vbKqqi/ZBj/sH0xbW/EHbi02v
7j6UaRWmxur03no/v768OgvWy7PN9vWrh8qmdrwa64efXz857fWrn55f7Ksbvyrg2Wz7AfpSeUK4
60pGhfAw4Yy9flWoKv692RMnHuJCSo9JiTzB6adb7+5K6H5p1X2eqKL8dPilJzo+z92HD/rBGHin
498nXZ+8wJOWe9VW9jCAMYwltHQPOo0fXr9KjQoemwJ1eI3L2fG9f3o6+P/512cHYCSeHfkCn+fD
9q+avoLH38zWq90CHuW7ocNOkMCMYkQl4hwT8hQdeuIJiZhHMCMMERd9uvUjOn7xkMMMfXhVfPx7
9anpf47Qs+7PUHrW+kMhdfrxb9urzS+78I8G5c8ZEsMniHLugo1gziWS/ClU5AR7yEPSRS6TrvTE
p1s/QnX68e+lLe6qD58O/89h+qLrM4i+aPmh4Fl8/NvNZuaf7Rd/NBp/Eh/vhBABDowgjghz5TNT
OliaxJRgRDBxxTNLWnz8e1c8vFc6/qMnetnRfdn3GUBfNv1QCIW/bH7Z7375o8H4k/C4J5JKyZkn
GQDhMgDgyzgE5gPBSWBooZR6HMLUo5N9NJ/wrrjT1Z35Rk/3rPszlJ61/lBALX/ZfF8/R9mJZMT1
JOf0gAYCRvAlUOhEYI+5nkeQEBi73lOglnfFwct9K1DPuj8D6lnrDwXU4uw7ByTKT4jgjEoCTo1Q
7uKnQIkT6rngED0CdvfoD7+0qIX6xnD0ueMzcD4f/6FgOf3422798bdz4HWfJvJLkfnPOTuAhoJp
SESkeJkrEJcLTAEWDLRcQKj6EprTj/+o8o//qIHafWp46ZlejkZPOj+D6EnbDwXT+pfN9pf9H43G
n0YIQZQRFJIfjFygbk+Nh524FKg39cjB19FDtPoSofVdUUI++W20+0nnZwg9afuxENqf7c782fek
dBCKuCQeJ54kGKwFA6f+MhSRE8oBG0htPY6Yy5+Z0VqrSr1/0PG3BqOvLvAcrOc3+KEA253t9/7Z
1dVs92luv+Rk/pxZMSAPVEBuxJEkBz3hKWLIPXHFgTh8NrtPt35keTul9Xtl7UP1rZB9fYVnmH19
wg8F2uX643/tvqcAQQEwhCiFUOUiTJ6bGD6hkrvM8yhHiH3lBy/zj/+vevgE4kvz5+Ug9anfM3A+
Hf6xIPn4Wzjbb3/ZfWceLsFWMKeUSODb5KuEiZ0wQYTnMiwg4wXp6BMKj6Z0+fEfHx50eVd9m+bw
rPtznJ5e/IeC6/r8/BKS20+j9dKc/ZM+D5waERSYHKcc1AX0jEoAF+QuRVKCbEQIEIpPt34E6rqu
DSS338glnvZ+BtPTxh8KpZuPf9tvv7tBgZmAPuR5wMqxS/hTNoFPPIqESzAnTBKBnhnUzce/6/Lb
jOmLrs8Q+qLlR4Pn8mr2/ekDORGMewjEbiIAiGfSAz8RCEsCtIKA1AeW9tSSYDCNffg3CcSLF/ka
ta9v9CPid6CA39fIQCX3XMwwpLXAGigwiqdGxkFEB3WWAD08UvqvjewwshXwwH9HRfodxOeXeRnG
52f9eED+b3APTjhB1OXyJWmJnXgMqlZggS74SxCgXjDEb6YeR/A+934Js8+NPx5U+19eLT7+dgUE
5HvWpqiA4pN78IrIwwcPKp9aHWi2wD+oFAxy6Mca8JdqxnHE9R082T8sUJFvqVG9cImXkHt6kx8K
vo+/7Wf+/uzTTP/3eSNU5jHllIGELrgUAj3NlT1yIgFIKN1jCSIIJACfbv3IGz/+ph/ea/Xp4EvP
83Lu9bnjM4A+H//BYDkQkYNNfX+TYoQKyaTnMeS5z0yKnjDGJRB6jtzDac/KvR9/O8SxGAzq2+zp
ef+vsHp6+f/TkP2zh3t0QY8T98k5f3KJCzu4Nw9K8sxFjyWrp94PVERMsQCQyLGm9SwB+7zm5J8/
z8uG9Lnjk4f/X1/E8s8XuHxeBxTe2bvZcQHRF2tc/rj1+IqwrulZ199V7xdBehyv1YefXyMEY/p5
WdLhEk/U8s8D9azHw52x0JkAm3DB0YHIJI9G9fpV/3Bo8TyQQKB+5YIQAgo9+MjXr4Ct2eTn1wzU
kWNp0qj2sE/pCSjEBDwpXIYf1zF9eqNzVYyxqj6//u/7r6q2PFdpZc3Prw+ZRP142uF1YL0UaF2Q
0wPHgRonrIwC31vf3+2hIANne//hDY0iTKBkZmO32rSlM5zLoWg3VSO2lXveJkl1X9YUBQPCdgdH
PJnKsG1wchkXcbWfxvVEZeJ7QqHFVAh3IzId+aPXJQGJCnPWmTFaOarYV9EUbxNDp3ncOWnIYsdb
xlaSZVqnUeCoqg8rtHb6Hq8Q7+oFYbn0x6z3s8ymiR9zvsDjlAUGGm9U5yd5RsMuLukySZru8gvY
XhiXw2Kxp+NCoWTiQkXkUKh3PQbE78txYRWSw2CbITSVB3dXyqmXjWxiv4/bcUcS4dxM4+iXQ0EC
S1C18LBj9jU3zdwZw7jU0TzPDLsYdamDoWvoIh5IMldKxH5cT8O7LHdifzAumiWeQIFoymQb9SwL
CC+H0CNKL7Ipsgsala5vx2rcEG6VXxkPbzC1+HpKht93M1r6VcRv3ZatiUV8iw6b3HObWdLmdeB5
jpj8PFN7JZvmioKGsx4Ub/zIoulKN5G+SDiaHfeirnOvnJLPUF40FzJK3avOKO2XVntrfthNxgiH
yTSYQA5V4ucTwrc90gDIhKftcdfcFqSxyz+GhHwNyUF74iBcwDIyEDgOU/mLqZoMmeCqoG3I9BzV
04cOedHt0DG9KLGbz0uVObfU2s4vgWZsE82y2zZbOahJbork2vHGcU1wXDe+29Xj2uQdCmAcbRht
BlCMd23boN3xV3fYxco6YRNXMmhiRyxVbWq/UEL5MYqibVJbextPO8/h9U0OBnwWYfzOHRG7iZMw
kTHeuhM+G7FKLltUvE0G834qYX7XjA++jK29zjmNt20DxdrP/uaFiYuhFv504h6zFeKhg5OAtUHg
Sb4cpSFGGc8l1qEWXuR7HUPXFo3dyrIEBa6u8DWThVo2OC7hQUkZtrwIoTE1M6Gj0CrXN32Nr1ug
BIOfcl0FNOvJWU6xt+hLNPqoa1PucxG1ofXEBMBLPfqaF+t6mLob2hbxMnJJv3DJh5503tY1Zbuc
xoKsptIOW5EOTvgv3vorN8aYx0DzYrASAJbeuM/M1Zh86IjnmNDVbFz0qZuBWVV6MxmDt1bLJtSy
4nOcOCq0WcJXtI94UGSC3sS8buapM4zzlInyfBJRtFJJ0U5+3eXxktZ8l+fpKZ0sukaQzV/EubOK
RqODbrTRjqKI+gOrzGVPVDX3ctn4VYqGU5JVzmmrzRR25SCDP35h9JUxMI7wwWPDGiJYu8LcpzBn
tctrXBkb0qHPw4wWeMNx0c5HkZU+zaJm1cf1dZqM4p3hwyrvhLhuPOwuZZ7uiz6vDoZrNxUsH96Y
LrMbnWpk/eP+cZO6LF32FRO3jfQeqmT09mlq0KlDmnqG6jL/F290fOInkYhB+dODRW0McwQreA8T
+wvzrrQYBlgAokM3LZaYW7kbbYpWmar5YsQIh1GbZEFZFVFASDkuwYOddZ0KnYlE6//e1J14l9WO
s26EIouaNK1PnSIQJnVbP07o2svGZAv22O1Fk4aoj+NzPXlx4Mmu9RNDxq2y6bSlOt1pPullMbV7
kozToogmuFFUVQvW1W9yCAvbipN4K6vTRztQtse7uh79hmXineROFIrU0mWv1Cke42hb0rwL5ehV
q8rR6sYU0q9s1YWtarztmNJ0I/rWzPKhcW7rFG0nB5sPWA63XjT8C2+KGND6Z45CcFhnizHkXpB/
HSjHl+Pt1EPBq8Qrw8Zpx0AVvJy5Q2/rYOr6LjCp6FdupYZ9Ooh1wzt8W0AQXDUlysO2xfKqJV4x
s6pQixzZYqMijdtgGNxhFZft7Th17sYjcXpZS0NWdio8PyVucikcdEVof12LnK9ZilJfD5pe9jGd
ER3Psk7icy6T3u8165demseOT5P0NPeM9YmuxyU6ODGZoypMak8HpRCN33kDvfSSrF8Zd4iDKvXd
Csp8i0boLBjyJJ1JcGUXqhhmLGNyldKCr1xp0mU5iua8z9qAuYVd57agl1VvhplRH7LJ5KsYZNpT
4WR4NdDivhuLaVUQGW+hXF8GAndLhDMnYJ6SZ8dNN03yDCaxrucjqdp3youKULXSC7o+fu/QUl42
vWyC1h3jUOQ1+E+Xa79zHSH8siBvsCm3TZrh6z5SKGRZLReO27Qzk7JpbqeuWViP57OjKy8xahax
9PKZtV4U1JI0Aa4H/atjzGVS9m7nD1FTv01plCwyTa/bjNtVLweyA9/3wdjEWRFHlzvZdPOSJW+i
2kQzlMV94CTVeIptCZeoq6LbpmWnN3Vk5qK8NG1d30KdVe1QXBZ+23bjmTuWceNPlL3NI6GCeoBI
kSla+2XSmwXUY/UstjU7B6LBRA6G1xZl5LdSmtMiny6KNpK+6sQUjqnUe8XqN2oQ5btsqqswrjuz
jnNGrnTdr5vD8YrxetaxsZ8PMY/aRaLzPEhdjwcQANpTgfv6hpAYSI5LNfWbOPL8XgzjG0ZvB1b3
ATGsXTq4Mfs8QSHuRz8dE7UrGyaD383Za9OA1mYdNZH7bkq5ClKM471Wa9dONNRdM93SJLnwCrg3
q1kR+UOdhllVx9jPeoxOgXMRPe/z7hw1HbmeumTydVRmV2li+IzIaU5zXK9SKeJdI2kRIhr1d8CB
fOlmdlZmbXpaiKJbTDmJZ+gQzI+7aDqP4hxo4sEUqs8ntBVuz6g7Xk2cO7PYFHZRHyy3rdBKF9NM
jGP1jlCWgvMv04B1BEy20Em+zqukOLWZuMx03qwYwh0QWvdM0Lzf9cBII5/HafGmIIUK6xRnZ5Y4
C5X30UylEbgt19i5AUIxEp6vaz5yv1c486s+J4umEv3Ww+OlbuvJC3FVmVM5ovI8dZAbmo44qT+4
2b1iNt46E463bA7WaRPOl0dTG2TcBMJt0PzoQYakDhQZh3ORCL+BhWln7cHmJq/XgQaPOVelFuHx
jKQu0BCIvNUPzthGIxDuIgRPF+2AiES74682FSpkqUUh0t7qj8M09eghEH8Z1jxY6gu5OqIMFs1D
Te5ZoG4j23InQV7Aj6Od5AxvUK/lwm3AMTTZ1F0VE2u23HfG7nrSzXguXLeK/BicWDTQSINtv3Gb
7JB55L9KXIZqbGZo6rrtlFfVeV3Ul3E6qHzu9haH+SFKDWMTrS0IbutM+VNKyc5Jc7LzaNSBDUPa
FEl94fVuucU1OR2B2y0VSSe/sQ5d16S61tbYdB6jIrBU27Opv318lLyJAefWCaZB8MuiqZ2g73Ia
aE8282kA/xvRws5R1bE3U1/M+gl175O0O2+k/VBFlmxGmtd7ZJ13ogbb5Vm+87K+uiJRlvlx3uab
jpK5M9k4RMCirxFWOGw8tDMMk1ms+/GNmWrfRJItOlnCOEW2CKsezme4TS7LbNoMQ9zMMyntSrlV
sXz0gzZzBUw7R61sShJ/GqcGIp+Us7pRdl82JZvrrMlCUvSBTst0n4sRrVJRtjO3aM9Y2rWb43hH
Lud+NQ2+6UzxYYRYtX10k3ysgrpMyyBz8+kd7crMl7pOZlOtyNzVjZqptksu4i6N/NKrWWBUN/iK
xvYMtDd+irPsBsVDeSac6B7zuL6F74ac5VCJi3qsBVkJoS4a0wzLYzjOyuo2H1UZ9jVgmIHjDjuL
0E5jwpYV03rF+Bhk0k2XDSLZ5SiG+wQyq3PDpg+48cSqbI0Bp1h01i8cicPHWeTF+M3RzroCUh5p
6K6DZH+Mhj44Tht7mDsW4ch/fO0qBzfpon6k/ujmtwmyzbI88KLYeDJwMuV64cTybv1oyz034I2F
nHm2gxtrPb4rdEZWVU96aFBjkFSZPKtTKs8yVnfryvN2VdWBnsCKKZvlOc/8Aid3ihYD9UmmhT+m
fbrM4+1wYAF6iqdlqjvm86YmO3rY6MarZ8PRj411k84LBITiYCjHDYPkef7YqppOraqMIZgDKJ1n
ozGzCGUeUPo2WcZud+tkYvArZas3VZmNvtO5Isg63SybCTw20EwghKV1Fygfz7xR4FmMbPKWYT1P
sqm8L4EB6l5sOmAb+8cNGsugVfW8TduDX8JNMNVDskPwlVTg1lPAiCK/xhTvbAZBbWpcH3Od9z5T
C87bHWe9WB8n8QCUd2NXDlWp8lWL9gmsTrvOE+rNQHUKE5vYlWu4PTd20AElD65nq7um+WAmzra1
x7t5bN8XVJh3cZIm8wi+85nxoakSoMna+NxBaZCxzrzHSR86PUmX6ViWs5xHeCfVCMwhVjD9+1iC
OoO8OagEPo5Gsq0B152IChkqa2CiDCkOIlY2b4XUB+9/RKaPzQpRsDddjsMyN5NeVMob58D0bmTW
d0s61ldFhfttyZmaObhdqXKZyxqIvfQ0DysqcOiUaRoOjeXL5pDG6jG9zkb9oStTSIdJNMmwLjLm
m6E1Z2Vi+yV8GUlncsAhdwa8B1o2zEZDq6ASUi1pg5xZXuTN26LjFxOv9m3ZLROuxpsul6cdTdP3
jtPeQzgDYafNZwkT/Xun63SouHmvXfAydfVuKA1a5Y0sfTdJ9VlFqbMqrSVtUHkCBoAYB8Hvvh4v
lKe72VjbC1gbUL99NDGamfGcHlhOdfgmocmpn5k3x9gxGS6X2pAheAwlPQx7xuM48+GBRNC77eXR
j5Y55Bklx8m8j4CsHFyl191M7jCshiwSFyaFvFH1Cd41LczAITfstAcrn03J7NGBti6PN45CycJh
MYDkkMAd0ubtSJOtUzvu5SRxusxqcpV1nTcDj0Zu4qgCps4XRQ0evD84jra7UqO6I6jkH8bB9aEe
VMzLUU5rE0e538KUOTO46fcgc59zouQbqSydJ5AULpqIiTdjjLaszwJdstKvlUhXeGj4HJb1NWed
wvAUEDWimLrrMeEgA8nJnMEXmSXQX5JdDdydwJYLtGlo69w4rrusukQvJka7MNYqiCem30qp+nku
RzbPIzzTUONfpAQsCB10t7Lp5GKcUhRqTfcwrO3GoofWQB45Erxg0XCf27ifOZbgW5WAoleAuwiS
2uEBayu2fxzOnufp3A6o35e2PvPIdAWk69IMVX3r5KYKcgnpCE8mZ9t6LTArWzrNQkxAQlWJ1ao2
NJqV4ABEdC8KY4O8RBgmdDEtKyedxQKipSad885VGyZidAGcHcgXz9hNNCXVuRw1PW3i9Eoa4VtB
mN/FY42DXKe1rwioeyl2snDAabWWmpU32MlnU0vdt8OkkJ82HYvWpRefH1MVHIPWpdo3tK9UAp8B
T2YmEyv8DPXmjMhILuMMqkiavzNekwZiyNLzeAK7++9ffUXZTDL+ANR/2CISe3PtFd06SdJf+yap
rhwG5hlTz3dJ5lwhi9utlzjg5Q+TBAmbhjnu2CnyUu9Nfs1jQy+Vyc8nULNmMTXRaVWkINeMo/J5
lzRr2lrIfY8ymJM1yPccRs4SrA402YigdmjGIScoq9kUl/fAtMTai0sWlC6kN1XbQuZ54JDqM5H0
yqwJTNIm88doGN8o4scDcGElkvz2+Gua2vmgFV2Krgbukk5jF+A8XucD3Ocxoh2cZlOPeXpRFw5e
9Y03wawklZyPmZH+UAg2E3mirwVNPgwKt6C9g6eoI35hbVYnoY6GaFb3DgsJNTNH0i72a6JnpjF5
kIuO7LIJjDcrmyZgUV+HMr3BKbdXrprUIrFSLsdDhuhGzoMgjl1aR2yIwOMbwjqfNuxWoZj4UcKK
Uzcd1+1EnaBNvbCshFgnUXvqxnba2YSaSxcM1Zl0WLt0U2APN36fCW993Kj0QtOOrvM48TaUJ3j2
6O1MVfWzpJH5hvEp3+RjjXw8DHuRl3PG4WVK7lTgply1A3mbnZaRsy+hprDNMagZaS3bOxXHQW/z
aF+OXu/rRqR+h1LnRmRVFrKoI+cs8/KFzoHslTjju67J+3CoR31KGq33HovOZTwzo1tcK8OSXQRy
NslLC3RYxKukweWVdWy8rLvyfeSKPGhIlpz2U8Pf5E2ATOZtxgkOW030mrnCBAVl1U1tzo7ZUO7k
kMcyOh8ULS+mIkv9I2nskFtBFgsihyXdW5Hm2daCmBeagkMqV0CiApGCL2uqS1+XxDnNu/zMALXc
NnIaVl0/roc2VtvjphY73DV+bXsbxl3JwHiaKfAgQdKUNssjx+MRsjtGnDWMcgnery0BCTX5UI6p
V1qmeWiP+dlI43rG6nHcZZS910MPT4jFuFOTLHeTa0CFAMFsq1Q1hUU0ZH7XdmLujuP91BOQYXWm
ZkUGafEj6yt5DjlX33Qz2/eHDZXAkCGXbepoo71+C6T3mkXAA5ta0Zumvu5hGl+Lqi72raSrNhnn
WufxLmaxuYh64pMp3jQOhJrmoCZBoh2v287R8CIOuSQoabaPpl7nXruPClZd6TaoeetdEcO9qz6t
z13rnAqlnfM0r9UciApaE4e5vooT4MZC90tIzNKN8pw2jDTlZ6krbQjMCrKrQsSBaRJQnOBDNgaK
uCXbURP/GPMEo9c2n7r1cY8MctjksTpN67oFxVWM7kLrJoEZ4KbbmnlvjoJYXMOD08NbqSE5i1PO
fNy7hf8oPimZ9j6FizwKUrK5IbzILnNzyC0kM3vTs8S3pmABSxpnfpxdiVm2ot6MyEQ7FyfTZR1D
Yl8NU79ypJ0ue1sALZ5K5CcR7BYqwn472WTugRZQzbOiXMbOhrG3cW2ceZ84yToDZqf848/i+HNg
XQr7pVq2bFg5jcS3aVJUq8Sx/jA042MJggC3WshCzzyF2EHBSUa/LhKn9p2yYgtYjpAECc2A84+5
V/qy5neW83IVJeWqV6P05jwX5GAMQJt0S6sZpI/xKWIxBcJpIBM4qF6dITeM2i4LsKW3vTe4a9kX
c9nj3E+t4oHbQIaSq2nYeE5jliYbOj8fAMMkknuhROlHTq52kZcZqPRBWS7RxbhPJihMTjBDl6Sj
w97lQ3yRp7k/QPZSBnldtgFJ7CJvkmanTJbORlm115bj2qc9Tj+0iQ4q02exn1TtpmlIed403Tsh
82Jt0wJcJE7oJRCkwPQqDh/HoS7g2oX1VlUFdIhBNn+rhujaNX2xqnt56Tq4zsPchk1q6LYAx7kY
eK79pkBqZ2n+QLpsPH8kAbghw3leyq007M4U3fgOKQWewYBK4RGSh7huxaV0623aV95bG5Vy1uZo
WEKIzP2iLPFWxHnhawoTVuUN5FeJ8z6WyZmJnfoK9O1yHcXD2chAFJ4VZcv91mMApkwhvQM5+hKI
Zh2mOS+vWAfyeSNdYLS9judC5NkMlLBsTxSCO4imgVbYbSQPPTbpwDrwPZtPU8HB8VdJ0BcgCfAB
XKOesDqd0qYKDIrykMQdmsH/o2BzC5SG4578OkKJFq7onuUZ5kGWlMCtIpBjYjLN6iEaQzFF/Q6D
vMIb0iZBBNEmbMeBQMqmZuUxCT2ectjNC0t8VKXRLDpUIJgoojUGhrpK4mpljdOtUh7F81476k6A
QxR2unPG8gqKi3cxKHyiLqJDWVv4QNKrG55X+aoc4fUnbkwwtBRv0ZCRbas7vE0r7i28qr5rvJ6u
aUTp+virHWUxiye3Cep+1BfHAbaFE82zzooZ7T0TRJV0N8eN4mIZpc10Kpvk1OuLQgWsVwNkgouK
JRXoX+CBtXDK5UjqLqSVC8VC5KnfE4qKDFA84/6g83ELi/Ps5Hvc8THG6awzCLSaESZZUJgBPIY9
d6E8dT5EZgjQIEFmzqAGXUftsJPppPalMdcDb7K3R/IyTnx405g0TClObnJQeTelGVVgpOu8gRxs
xlgTJohHfl4JvayqAmh1VKWbCTXldnAUn4tKJ1tuk983uUfXUaHiszTv3jkZjR4g5PrGRNP5Y2Ug
GuI06Pt+1nexez8URQUlTaxvoDAEtVN6MDI5Wr+MJ7X+/1ydV5OkOrSlfxERSPhXXPos3+6F6NMG
AZIQRkjw62clde6cO/NCAGW6MlNIe6/1LTUULgyh/ZSa+dUeW28lqceq9p8omo8axSa8fLvkc9J1
+eZW/GKnVpdyW+ej2sL1X0W5rusOHMBLH68Kapd9aSkkJ5R0L63p2dlFMDDDZ5PEWQQF75I8Dutn
GdgNKY1knTlbzZ8pbfllCkZTzK2Ozxs+uBSLX3uupsD7nD6C8QBVuisM+pwt9RwvutVf5NdqC+yz
3pxCxdN2Y0G3PruG/f5sSWrifUn20RILVGRUL2looM/PKyS4xaBDoVggekK+RNJs5T5zRPRn0tfO
t7Db5HG/3VVjmK7VYqrSW4Pk4kFtbWyr//hEXBiJzHduQpGPYW9PPrdRNjhB5mKlu3u+9i/Tik4/
hhh5EjUhh840wysfsfoF7lD/Js5rE8cl0Wz4XwKOZbFbiIF0GTNRdGs2jdEyuW2+X5K1v7ZazmkS
OKi5F862PHTWKacEz1/Dx4sJMLAepk6vwrdPVdFsUKdTt+XHfggy9uhjVgwYa6BlS1rFuVjisYwg
1N5GkkaPQhUeaZt3Ylyy5lG8xnUE2IhsudM6broLNLB8+K3V8xvcZ52RiPUwdCBd78aRWNou+3TR
PMa8NOSDcxNd4Ke7/jDFkINGNLtmeqnHhRVxUC+fZ3MXB5kH6+4quiPqfv9DcOG9xg07UCvtl3mU
7n2uwl+2gggMDZAcd+NyP4RbEsC+CkTuNIl3kLTv0l0e8Aa5gDQh3xK6Oq91wd1R3BaK5nJdmPqq
xPDRPj7WFp9HY8L5uK+5aiYgSR6r5jpc1Tx2b+ESf0cFhRLVjvqVDSSrFSXvvd//P2fWxunkjl1e
Ta53I66sgawIr74seJf2e05ybuyjqZTaPHu2hcA5jk/Y7Io/0eXujLF+0Z6jT58yZrBGF1j2/b2h
Xtqv7SALWcmp4Ct4h82r1DGqN5HuzUfz6ECk4/6KkolkUBjF+yC1TLfR0Atz26j0I+0UoJLn01jD
0xqlP74IN+yzTxsrNk4ZrMLPPBRrp6H2JxTP0nkxtb9mNQvVwdtM9QJjvb19qjOKdtfm0fQRlNb5
NIzT035wo7U68jVE5To+tL1EPu8Mhy/MPWSkehJmmz7ahr50ceU+7drO42rV3Xb9HLqx/xaG+tK1
DFoDU0cDmbzYJ3MQTSKH/fOy34o8kpyDrtPprmsn3H+t1pGfo/nWikCMmNFCiZkdCJZdq+YkAufi
Bt5htow971Jrl1RbXvtdUtZVErwlK8wJQG2Xxq/6+zBW/+Ok7bXHOrIResJIrnSyTerp2S1rDw1l
N51R8YZ//O7dTgwzKT6Jp5h7QbFsBGrTw7mYaMjK1souE7r9Q5x6uYehcU7S1nGulpp871X/XcXS
u0Bx+TbVsrrKRIeZIcn4c/bJdemk/ai5N5w47OSyN1HGQnHYmlGdBp50X1H05ZR2IhtE6x4jobh7
qBJbjnQ87kKti+3Dblu1PFH0k8ViZnmKwy0oKq+droGYwvLz/W+mcc23GNpxGm8J/3f1/JwRZeKs
h5VX3XUEs3St59hm6D0hrTysnIj5stArmfJhw4YXqe9cPxer1vExcBVubWP8JEJneosN9FE88+K4
VBAV1hhoXNsF7No3TpBWkQm+IFDOjoEmrKDC697IFkNHapI7fyj8ceNchLbza+8uKKdnu4yF1wcT
aqO+elEPfy209c9mtvEheMiFkKnZEwSdNHRs5q2S5zU0lyVwoL62KMNX6tunyll9yNPwLqZYlVT0
29tWB7AW9y7yc+jTeJXHfeCicuepY+az9EWbuSizX8TKvTJgtS0b5p7gf67f3HqajnEs14JZrKwg
rlQe6ak5QXsDUZck9tnxm7mUveY39HvuwWnD4LoJnXbBQNL2QWoEFVlOUbNuGY+7EK9hRontrPZA
VYs6Zp3/OIEMfzs2Kbhv3ycG9S2Ep29Y58MPFXCGfYapuOuHw05JDqb949YqOo16DMttZMnJANjJ
FmjD18C1KlcJFklMOd/hokZZF840/Y8QEHYspYqTa6voz8pQzGESQ3Ikg7l0Tly9AKkr/U1cHenX
fx4ndprJ17ru36qJ97f9EKnl3zP7nQznpm2bM3b/m17WuHtl4SS7Es4sxkVf0VOol5MYw+AkyHLc
R58Y2j8mGrdyv0pU8q8cBvvfltTxCIr78z70WdUb9EKGnKCmBWUwaZlHZqwu1aJ+AXv6Fqw1QJXZ
vFUAOWBe93D9pFMACbh+fugrY/QTnKi8iWdOHaoSRM6c1o6NSjFUQ7F/TnppdAkxoso7Saqbb2R7
+O/MbydIlJ1nzoP6snfv+6ERIJlguD8J4odFFzNVsKmlaeCF/M0zeDLnavkI+i0s+DD6r+02/5Uo
Bd9FsEgMV1TKs2s/57RkPqxJwjNfN855eMix3Aw3iEnkyXH8Wz2zMPMt2UTmO/HXQMFyCWO3PjkG
tz4tB+zJ9dGIqTnUIanzYHS/9JJFkJCBv6yctk+m8Y8SKix0xHZCc/qALLZFYAYkbtkPdP2BySwa
Q/a9pspPeeD/bWmssegJ+MgiHt90W5f9A6hd4D1nlAQAanvnbGg/nltPDF5O1kUcauAiEHZtfx+3
wCvbyji5JhPwlAFOpGKAExps93iL1ilC5aDFmWGDvotuap2Pmh726mQnWli3Dvk8ADxJQIHmBCTo
TSUvYQ8ubHBNmPVT9CZjRx/jx6B0HmM05pt/8IkhpaWEn8Nu8IrJVPWbWoaP4PEEQt8ennpLzsZN
inBbza16gAGCTPKZVoqnbUWr4xqM/cFiwkt9KexNOWQshngKUtwil8B2kBWHZPqTSPIwVZMF2thi
X+XEaFkBY7k0bY1+cBcLejP/6RvKL7Vt1Gk/28jwOJubo2XeN1+wDq5eE03ZOqbYMHKCbVuRU23c
MW8T6p7n0VxrAS5k7pdBlBpYGTCz7/3q/5kXPBs0/B1yCDWOE58X6mGJ353OT1lsMpB8KmGv2zDS
wraD98IpittkUE/0AEYRnuaiVnapxOrmnVtHRzSgEiJ6rHMVD+0hsQmkZ9KON+GN88Ho4I/a5vE2
Df0E5XhjaBQfgjCv/D7dCSwZqyGLjPQOu4ELnclCEMYEb9gDS3o4kf6mnNIxq5N1Ovi2S56aY1nz
Qzulj4ph16Ldjq43p3VhsprkHgYbqtQde9kVhTkUYz6g6c8COXllXMHTTtp4OK3E8rsT1SZlvFu/
LXZlqCGXMa11fBldv7n7HcTCx/RPWFCda5io6e7j9Oa3ibV4Jw9TBxfJ0oh3+nBhcOHDnD+aGU3a
rgJaTBNlv4ENwRA4SwOXYl9kjLfZy36pJMRgvWwm3TvdDi/bbQ+1NMHveK6uHfrbaxCL/jLUotjM
vH1sG2jrxm4846tXf6ceBTjkbTrF8umVI7P0Ek2OLJsN1ejMfZmPbKlv7gAh8vOxHpYpPvtuo6oM
5rw59UtfNDsgBGtlOn9CIXt9xMftW1v9VQ+1I9x49zpuvj3Nki1ppVWATmWeU7dSzm0WS5KxWpR+
nXQfgcGQesR3ipbNHHBzHRxnAmffRp737Det/+yPRj7V81RfqaIcXfLEb/uZ+7j8PEtGN2ecLWU3
1RZGDstjv3V/au1ueRXZqJiCmh/8blzyFmJytkAZEhGpz9WjWRRhU8hoHc6f/eO6udcIpBI+Rau+
m1CnI618L/Xjti7mEarWjt70i7qZoZdp69R/WYcmvbcvYlwt0LvBps62kjdgHLbsLCgVb80/xwhg
D/Dy21iwNWqfdrWUBmtG+of8NkT2zAAEpLXvrT/kZI9VyPRXHm5+tizVkTXdeiZDsmaJISBOWo4C
3aNvvX6q16C97kMjcOXff+v0JWYvEMP/QeOs0MbDHkw9d3xRifAO+LmiE5t4meTmv4HMSPeBurSo
A3oBS7nzvqwVl980onGHStkw75pBXNUKGnL1nfbVatR+BGRPsV+qOOQpIiTjDZ25zldZ6ZPvW3vo
iNLwhyIELcZoguKxxcX+lCeXvdkM5wElJZfyNVCMA8WX4RmFiL1JBw2b7lYonk6ockcnr0PQtpem
c+bnBt4q4Fc5lbS1a/Z5CdUacHH7oYMGRsY8fnDqmEw+yizbrM6BPEaUeYwt1qwkr9QqinWG2hQ1
CeiuwAveLLMnRVdzdkR3mznFchQ5JDM9ho2J4m8Aq1HqSLs+N40GZb924yHkq3yWzVQfHIV351+Z
G5/0vsKhOhaZqzn+Kfg4abe6TTFX43bB1ldRUeMtS4Wj4G8yNqWEzz0mHUwnMZuHvI+HOOvdoQH+
uww/amMaNISr+jzb731+1aDO7JU/5a2m1YueYR/UHSGnuGmclykYqpcwjnPbFpKmg+31VxNo+Lx9
29+lXiH1bQN5gklXl1IT8gQ6O8rDyFHfPx1cqrp0fqzFQskRzWhkc6fWzoulXobXvbw3sMPenY1f
1+rfooDT3zpIeO7tK4hp2zEFnBLeg2B+Y+46vGPy1ikH8TinWyRI3od+cuz8j51++1R7R1Xhmes9
qF/zyI/hSLYLCdu/nW2eG6uTJ8AJ8jwt6MlqkTCShk2sbnX3ttcN4UTXYuvT2AbNgQewo6UPTtHh
4bEhnJQJ6J+iB4Xz7jeLd6idNikkQK9XpVHUrM4SgduGCDKYf4gX2rzRCeao3jspvNB0oMtcYsPm
r7NZaTaF4ZY1FB+oD6rUxcDBRL2ABKkIcgkEPCm18FfAtrhKZTxULwrWVe7MIeDs/ri2AgRK5cPP
Fv2bvyXQwxs5QFMe3pKNdClY0zoLpaxTj7BcetOWVoJsKUj3f1jn5bOZUiea63QC0nsL4GJB0q8K
p2mPU8Igawzk1ZkSesbrYXLY0n5EK4HFn5X1iM+a1JMDoZmtCICIOLPNfArUIGEHK0g8NjzG3rBk
yZyqKYHBP/VOCiD+F+UiLhcW5GqOq4yqsc0Td9wATW2Q151UPcD0uk68sh+HBe//zWs1Xtuk/xIe
1Ck63+BLHOz4zVoyB90nf4wku0KIrdG5zEttQNQ3GSIUpKh0cw0cf7oQQFolrHqIwNvyFOrmO9bM
fFTSXDw2zHjv16YwTfAz3tRPn0GIqiPnwDr+u1q2+yYbt7CAJjFxXRB3Szu3rQ9+gHdkdKPT6jlV
0Yazvrn1nynoS7ZYdKmId2W1/IoeV5SR6E2hBzBw2l8eIDZ0kAbMPAhzZFCod/ATZUvhgzb0PfeP
t41flgqo2hqHZxvQP3CZxDPU/yDfD84M+8izDj/SLTlt1mNX63ZPnnW3oqq3f+AXNvd4DZ7GtZwW
NG6bWLY8omJJpV6uEKXNWfsOisfaTKXvMZU2408y2/vQo8YI1unPUkH7QWTor5GRhxpgMZn1oeRh
j1FbLJ15tZtfdGuCjtnQNptbVGpbgPmgWYIfth/SqOvCwm1hJznTV1vX4Md6+tMbsajUbnIE1CiK
YOqHfHK+akuOi5yagvkKrSBxn9nsrkfX65HvaKf3NQR26faA4Ku4DGZLLrZzs7VvBKQCs9wV+24k
4DRbEf7aW54jFRHBkVtQzLjxl3EwTjbMOs4TsfloiOPftdiiuyUFeJLpYKbav5Sdct6ZxUfK6yQn
7vIrMWW1CuDnkTwkEdSyihNSrKZ7T0A0HE4RJPXTOE9vABiilxadmGlzrSQtbQBGE/OVylYF50+3
TZBhh7QSP+uWEMrmgjqoX8fueZ63Lxgh67EB3JRRDxC3rOPqSScOvlPTGlowHvluIfOp6h2vwIqm
i8GN3mo0/uiRG+84W+dnBR0VE3VrC1duUz6KycCknbx0nOPgoCIGJqJdYVdS2p9MiHnH6LxZFoWx
GJmD9EL0u7TcmKZ520V9sVTdYRXuTwiBv4zfH6AxcuiG43vtwsS1AxJgpHsxdm7zrWImo4Nb5/02
JIdJstdVum7ed6OXKyfJmmCYTn1tf9BIxeUw8r/COFM6G3teRN9lRpgea000Z3ge/pKmxoIX6YNN
KEvjGa+JKNQbMCJEIVUHa3H13DyC+oxHvvkda4wFjk0Fc07AwtaxyNhGopwuSwvjAqWbY2kx1QNC
g66f92woPGdhqa4YPTY1784Ji268wkpnfLiKAZ6efHTxeTfCU7do+YU4I73AGsdLDQjJABzTE5VX
0JZnqB/VnUYruKKxu9dDdeALWMU4jM9SyLMzgjRuOXo1b6SpCOl27xm8DJ1onS0Ae3YwtmBG3SZ/
An6WwPwYw8o7EFADBNjgcerdO/hAkjEfj1joUejfYY+UT4s/2KkFSDxEST0vfI7SmD9ikfQda0GV
I021FKTqvEw1brbBq8LqeSRLBHCoqn6QWZMjSlVaLhTYhfH1n9Vp8NyyusljimmgXb/yVreFalqA
PLpF1kyWsQMfkgzyUpnvPcx1SC8214wM9zW6NuIft5qck6cnkS/h1JXNSt1s2OpnOEV+0fQLTcee
Xi3+Uvwj+G8KevIcTwAw5gHppVgnzVF184AKZ7Clrqw6V/VRt9WrpkucI2vMELL41uvR3ie/PWwR
6Z+5kl8d3mbSV+xjbr0//VD9rtHO5DaO7/GQJGc8SXmvRvHUMzdKhzWZj7Fjv7sBj/MQ9UA6z+ek
Z7IAoDafhOlK7iOzOqk1OLqTTn266QMNVIeAIAcwNa2noK2bW/Q4+M30sbnNjzlYl+8cUqh268MY
TO5r5/IrODFx0pwnl36EhxtMbZ/FIJFTOnnh64On8R6dSTB1aPwb+o1F9c+YNeKGxSnIOjl/5V0S
3xoU0nmQvEeVOoUKAKYkrnkZPtS8mSIYku9rP/2SY/VCGzTTiGJlmDIQ4RVgCuotDgoL1ac1AyCZ
aSTFLCNzncPkxokeLz0xeLMmIXPSsucauP6RbBTPEZqShcXV80Tn/rDF8Ju7UTrPIySnwkNNnFZA
hGLDq2MXbU45IypXT/N6j2a8SxAK1aHukAT1Kyzdug7ymifmUA/Bdt0cg3cdJOM57pbPLGrXDUEe
hWFdNF4CawsuPEJC4sItZ4XjH3p/crNlQpE/cdNn89r9I0PEtCMZ3bb5GXkh72Apeh8XM2o+j8NH
H3TgXRmKWSrlrZkaQKkRi4H1V/3NPXHNh/M4I7WyuE6ZVBpSmOFXbM43HJdoQXBJoxNBhZd1UYNh
40eYimD9PFaEu2PkGbUzoggNYM6wjk/eqsGb8aBLCXSHclQUi5UHjMAFg/y8+J1fIOiBJG7YB/e4
RaVOSMyKJSJtAdemyR13ip5CyIfp5jQIVc9AqaqNoKemz0jSoxiK0cTPRZUTyf2CDGufCyxeoDmN
gg7erUc45R8j99wyapO2lGb5pjUfr2GzLUftVZeN1+LcOYelcaMuNaDP6sCuB2m8m2fVljIbhbmJ
kpJ4D726RURq3upyw58HotN1Mm+jGvJoHORdrZH68V4jMw9lD50/1R6K2oB2vxLf2TJn7fwU1kKS
I27fQ5ob/kHDcaqpDj5YH0eZBZp1MOK1H3tA1AYcyYb0DrjyID6Anzljj+UMXX8H44a69yVw4zQY
iZP7ZuEXWS8P0oEshQjn+IKyJes86Z8lcluZRgGWa4g3WYv9IwqCChNU21cPHkvOHTshYDb+jdDq
VVObhm3BDQm+CMQ7JMCnxReIhQnQta17VipucjRLUHCn+JC4gmdLO5VWc9gzCKedIgpX1PP6C1Nv
DrrZ8xi1J7UCG4/XY19HaYBBeIHoTq+cwiHpQjamySBy9E7LO/yQ34ZZBrSqIq/xg84Gk5Rv1Kuh
am6Ygej6M1oSfmwgmjETukezfI2HSV3dTgZ5E8kmG9En5AqSQsG7xc+D5gkLeHesh/mPqfgT2CM/
6z0UrGzriyow32caNuekAjIDb7tGMpyOhwmCV4r2tb44vhEZFVoiLoVOWYV2LrRDAjhGIwS8xJ7H
1kG1RPhxcOULunfE0Gsen+FnHcOJd7fEYuZZBrRMdvIPlexifJbsaZtXVUZBi6EaAnyR4UUxig0E
XMdLkZ8QJaztH8zO/+jH+iYj5R5W549pn6dmiG4eb5HRNt18rasIjS7gBkTXjVy/KC7bDDyjPACD
wRO+aRRuSkJcBI6VjVNokbkSaI4RvinGkZ0iDM+0WSg/1vjIC9XFYQ6Le80jjkweoTN6uxkR0SS4
Ct01adwuyEw2HQWx0Lc3Pwg+5l7MT1DzdR9k9RC5p4lZm01Y+ICAjOq8H4g3l9umhlPHBczDGdRS
pdGqRQTYje94SQqCui/Fot+CrsZTLZavMHt4VlGsn9j7RJ0bR+GZ2k897qpz+5iy/rvczwQIO57u
p//rut/vovNWRVyZP5+XkDe689zE7jtEdue9A/g5dFg02ONKDPIbnsX2vn+t5WhvHLf3z/Gg6o9O
QywIpzo57F9VGGqwgRdbcG9dXnk1AKeiugwnWGtqmFKMmgqPYJxNW92Xel7WvI3ZnQB1uc1kOPRe
t53ivpvPG+KKTRDfpfeOgID71bIJm030vf9Fh6gr6+k9RB7y3hOAywsTQxY084uPEO9taSOQ30g4
sKbhT56AYeIuzVhg64LgLASaYzXnJh6bUwyFvajE1uZgYZCNgrj6bQwvoNVF6UlrDkE8h3hKCcfi
0T8l60KeW+7WR8LYD6XnXyOfbkHUAoholH5AGl8GlAvXIXb1q4NuLgA5MQ16uHqxvG9OxV72g15d
+sSrP0B01gJGJZS7QDSHxZUtuBGCV+4R25whQ9wHvSx3o9oKNkWwoE9sEmyGkThfqRP+k1TPtV/T
D/hm5B2yihP2X3S9ouNs3eVNbgrNvk5SCGL9AS2w+1KxtTsjN8BS6VqerhBOT5tUAH8NbCPfivYo
KeTrDYQyHktx/zoras5KOHcGjeVgVO3fiOZJOfkJWj9HPBJLkgJ7XW8rVIgT8bZgTbEHFrntX5gq
7V4889hDAt/23yFqLL3t3+ZY+F2gL0263/vvW/az/V61IGvFV02K/766f8FdHR/bMQD6mKFznv+/
X7BfkpFgvvbJ4fPXPf6w//Wjs/C9wnJQ5f/97H9//H5POh4yPGQby/03oHSyR7oOL7p2lUzHuA7P
TDU4rX0Vnvdr7A0w+5iA8aXKw02faYgZ1QoQ+3Fv/8b9C9ZtWKHmpM3gXffMh3wLVwBaTlQBeXcR
2oA5Ef8lnRGXHbVEBoJBatsu0iKnmCTibV7rEX9fmGO6ia8ufWiwKliG2+ep8H0KVLOLijCZB35o
nbVYAvOjQlkHC/V/Dosy8iZMUh0Df7rFevNzk0QyI0ytgAKGeizsHPjgAfutgsQZxKe+Qrxg1ORO
57OSAOtBkA3/rGoCMA2EAcsHthwJ9B8VE37v2/EX95ogr5q+fRnXhAL7mIYnQ0OvdO1Cbh2T8WHU
sr0GS9edhj5yzyYOgdJTrU7d3CSXGoDb0UeM9dZia7xSm9bPJKSD0/xQJtWMKdAC/UweYmUoiYf0
nM4oFIXzOjp/ZxEvT+PjsC0LUl092vL9Xgjn/6nBUH6Cwd2mftd/xcw+5gxIAB4pHCp0m/f9klnn
NYwtyVtI8CkF4XC3vpzu/v89M+yXmY08+RB+Fz6we8MnDjVnctk9HPU3zlEBMA8xdbBxFuB3f0De
u3p/SGAthZ5jEaJ2VB2VzACtwHYI0TMe2zvfFMAeRRDtsoghTXH11nT9GT1BApEXhyBB071SYsr/
7k2T/9ewhZ5bOicgZNofsS/kZUienKBLXrvAJK8OUyc3iKqiQcwOuYtmBXKOw+ZEMC1A3BzCfkTl
J7DLh7Ckf9oP2AlIPQXah7w7vzUIzX/3KdDHoAbf5cyDeEf9e97vg23eSmh/60HEfP7ub7wI3a76
4M0SXhA29NJqRUx27ZNfToTtIgLI5Esryr6dS7024gNP8KGOgM4N2HLkIJBMYTGIvSaZZBqvSfXR
UQ7VDupZSsSASFwVidKpOlip6l1FfX01ka+yABoe8ZL2LQZHvzFXHb0WxSI3S1KwKlKp9NdWljyk
MzLDjq9S5jTfOUIr5Vo582U/OBIGLjrjj0RxnkXt1r8I5s3H0GjvKJM5fHabbciaR6x9QPu/yvrX
7LGjA0j8mx5XWTpAd8664vFLM4YIn1pa/4pAIluYul/A/NQHGzrsxLBlxhvgOvb5O2Kxfbhtwz8s
1H54IaY7DktE3+dIfdv/ES+Jf7v+EF9a5gJxMdF2UVPsoEB9nHYeZaVIxIkrq7MpEl5GmoaUPl/k
y+Tw/gX/caFI47F/8n2+ldhlZnodmJ5eSeWWLrKQT/stSIXq4mrze79y9LTBN1lcNPXYCcqBs30O
oSm+d4h+FqSNOALF24L1m88oRHidYTXr0fxEwQ9Fv2M7hQbkkgye4t59rVhN3qrR/twcOPayq4Pn
MPGc61L3aN0av/8ptL7XFs386OowR3QYxCmVLtRB0v1MjEjDgYvvCon+h+u/HRzsk/mtITbdpvY7
nLwFOweMgENp0rzSKRyOHZrkY+PM/XEkEWpF7GWRVlXQ/Oon99Ks0W+9ds4Vxij2m3DcnDMSHJtg
vugg0m9o6xGmR8tXDkv8CklmeGvcXp/72Op0v1QDHd6q8P9wdl47ciNRtv2Vi3nnIOgiSOBiHpLp
Kk15I9ULUaUq0XvPr5/FVM9ttdTTDVwIIDJZmSKTDIY5Z+910i1wVeb7qXmdJan/YPm+XLsmIh9i
9+6D7wtWwiNTNanr79ZsV16NFGofO9MbqVPzWrPNjxbfyVorBQgYLu11Xc6k11oMHvAkn5a7bHbW
qk1U9aUb+480CohKBv0TlhjSyJk9XKV4i6aixl2AiPEWJoiXElRfc3cehmoubqtlfTLGerzqlreX
faooittQFk8VT+ABtUhxe9klMxXsue0M88sn/vzCCERHjpl/vHz9sh8tPg06YHTrWrJjq8tfgjLc
qpoUy+X7JEklE7s+2fTtIA6XjchscZiWzZ9vL69KRJHM5f+3P7ulj7nQGLeXD9eXD1/+m8s3Ljsv
GytTb3Pf5scMhalIo/AUgVPxuQVjvO5j395odaPfXjbulDZXDbP0lZSJ1mxktdH6Nr2dddK2xKes
QyDG6WApBt4cmdqd4hEbjNG8AWtGpibx9a91LZVnC83g8Qxyz0piZzuZlusFmuyeTLdikja2qVfZ
lWKRm6ExCwyRHEjwLwnn9HzZjIH+x6vLW70Z+yPcHILhTXREN//Hpu65LavL+zGV4VGVenUFHuG1
LeJ8JcaseMxMbOIkjC9vlD+xx8KN0UV2dxq+VOM87uemMO/xYZk3vqoRKzjG/WXjdDUXgNnxZpYu
nltlTVszpu9t/QG1tNPUt8qc0nM64XCeirJ9m8sUY1rQPXWVVl2NrcIeuOzXIUo1+VsyA42qkWpf
JUNnPanCBoE3u8+xle+lm5GcqRNx4weFjy7TRKhU68ZL0EwnAiHym5twaCczNbA6ptoJ0Fp7jBru
vWshWL98ZPmPumhwv9QOGfOaTprkJ5HgKenrswaEZ/FNNF+mNL9mNhJ8qmC60eoh+hIoxEKhbcbn
SIJTUsLSN70J4Kt2zJfLR2v+63Zwg1eXxPMaXdB43SmGW4aPaVsJhqUubh3Wp8wD8tZHssDDuskc
zD1xpBLc3aq6lcirbkcIhMeCuMnkErbD1ssfMoNwRIsE4vKJy2eDbtiDn1LMIV+rJDRPuO/lGUFu
jWNteQneptxMIykgYgdQWlxwF7kpvChAml3EadARd2JnWMg+X19ecv3bU7+7vLbxSq1zJ9E8AqFr
yfpoHU99fd246UfNIvM9JJXCYt74sLPyyoGGgocHh34ZRhYOvnyTVIL4ej68dWEzh6u+xz3cy/S5
b7MjsUbtVKj8j828vL3sY9m2G3RCOkEcuz2iGPXz5358zbCfApxY+2HKetb5DmG4pA+Q5rSIci+b
QEbBie47OM2Tae8L0ya7QKqvSOYvwRzFu7E1o5MmiFzeXf4wDI6+trJew+DG53K7fMrp6Xf4dQhm
1RKi3lir6TrHdT8FTkHn75fhrtwURm/eSPU00JffJo2u3ZZRpd1m1biLbW08/7k/KxYGBhdJTHO7
q6f4gBujuTNEmN05D2hU5q1lC1JmRm2e5wr9o6kK/R1dDQuSun2FKUx+3RnsA8Kr6s4ZgPtdPqHS
kucscp6yabB2cTje5pNlrwectU+91BFJN+173GuoLIZiuA3CwjwSdFRLZLB9h/SmkXM20gKRaYH9
vNednTA718urqN7rDpq7AanmMyMUGaNMX8xQVbd2cZXfWTW22UqTW7eM9EfcEtnWr0KxKRYv4WiV
yUHjzmJZ469mhGvUaF5Z2z/kbVl8yfvJ3g0pgkP0OvkX3Gu4vUK3u25lbdzoZWesimqM7kLWMVtC
emQPSjHAxqC5sfxmTt0k9bYlNbhjaRKSYdS79Yj29KFD4+OF8Vg/ZxKbJQZEm0VnO52yyb42jVz7
7rQ22e24+gjCrFyJqm1OSe0goi+iZBN18XCrmKRsWeOgENYyjYBw1p6j0WK400hYkaE2mccwdtLy
DomDTaPhvl3PUZEQ3nDaRw0G3yoDTPQWztM5Ck03WKENR+4TBZA868ehjGZ0aU2G85JQSSjqBosG
6J64zB61qEiPvt8Ni3RRvBqJfm6aXn/Uh0hyTUmbXfZ38XjE+Jh7rS8GcEHpzmmkeQsRo31EHuis
/CrND0IO7aOa23KLt6PdWKwcCBL245qByt1oTJR3XW/NLw4RuxUA0n7h+KVA1zzNTcWL0ZT2uQj6
BgWDP+8wlXS73LV3vhGoV6zGM9FU0dy6BpnGtAIioJuJdm4y4ikoerxcxMW70MpjNvjzc9K31m5u
W2auVtY9M384XT4wxihsOoTNN3baRGcSWyGnJ/L3hMQWGrnsRKBzYOBU9Vaf0/YqjeJij+6A2Y/R
ffULgtV6kBRHxU8wg/muzfTpLomVvK6Eu/5zF+4f2oEsbi4fuOyPA3s4IKJhXch3LhvVjPrKQTHj
tSP5mpDbisxKS5ITkr6bYUrDu27ZwN6wb3L99c89cSGDu1z4a4XU5vqyX6ooPDZGFq/TyOy2wVz2
LzqK1tWkZH9CgN6/1M0SHWqtRxLR6jZteESW3S0u7CvTqcv15Uuxmw3IAsr86vIlkqbPWTc3t0Mt
yyezsVaRLJw1GpwJ50GBxXJcViuAYvCFmr7lBXGJFWJZ1SBX/LQVk9EaI+uWYXV8nbrbapT2G7J7
mnBCuBbjzHSf2cH3y/4htGs0/CK8i5IsOlXInNbN8oWq1jzU0OYXrF/Rzo/1eq+5ffVMIzrYTm2/
aUriq2tM85CETGpYCtpPIJIynFhRcG5D13rqXYhHRl9UZxv+7xORhe96nek//lj2C16y2NQTxjjV
WcaWpHu0a5e36LgepR41Z6Z10RaWCIA0Nxw3btPugwL6iRQd/vFpr2mTixG7fh0UtK9SbxG2FiEL
dz39lsL4WPznKs42I5SdMIvfs8F8DYuOFFdLyNjAQrp0u+tWn94tv21WtTkLWGzxJraFiQ64Oc9Z
mB+J+AYszo5dwMIfOwkxvRqxVhIqr7Pa89S0xt4gHwYP2JrXAhexTxvdz8rur/qe6L5VuZiotONo
z+Hh8q43q2AtzHhY++jXrwOdjWAg8Ex3ijcLQe3Qz7lzv2B4jIQ5hRF169TSNa8vdfAyWf6VkZb1
NJrya999LPPQ5dGMi5OTjV+yCeRiiUK/9S0ySsn4AI91o7rpnamwbUxkmAz/Gttnuar82Fin5rBx
bRMyjpZt7aJ6dWQ8b3uCPV6kqVNNF/miJ8FdEGrxNpyIki9si1db9phHMI3pjp8f8iQ79DKQa2XE
2hPkimM0pMab0WGJlYNlXtl+cLa7ICUZlN2rCF1iY4U7M43yXdoYjyof7yE2elYbPsl4PFtadkR2
cIqm5lELNS9N/fdZiu+4OvHxi/noz+IdY8ZZNUl5dpF/pZJL7+hJs1+y2TZCnmNtCNgsUXGlCVg0
k2/th65Emtcj0MgEt7wtkGs5cUw6eyAywc8Fv5Htq4I05xCTWhLwUVeNYxYeOsz1hPgUO6mfeoWG
grLQroGIuJsJdweJvxxyQxasW1YIdZcgC2mwfRvuBDUDG62XxeHRsX1nJTRCMaAnnbWjuaFnjgmx
b2aCsIfMnajxmiAJmRmsg3Y1IZU6FNJeYwmUpF/LetVl9jrUi8hrujb2HDAD62QaPmt3mM4slr9l
Ppyh1u53AxydkuHPi0JLbCJ7eIyhDT4lc/yY3/vkAQ6+xpChBPCFsS1y9ChOvyO890IWzzgHiqBB
zI+BRZju0DzMu9og2pmupwDjjYpNkGiJ+VigeVzFPJCeH872ispMpPnMOb6qQHCswreukP5Bn5j0
GMLXN3b1bcg7bRWY0eAVU466JXtqfUeieOOpAO28qS3sdTIv0VAajmf2w4lFk+OJIpz4n8crNwVG
QfwUKMN9mJuIqAI7JkHL2lwf5uJgDPG96eI8EP50NeZBuy4D8khgudaMNV0fkk8Q4iTCoT+heIWR
gfgPNcxhdNtHx0hDiJzGvCMA/pAA69oFZseItQCVlSu/M9nKV7nsP7PlJ6NUX5thUq+ZOYQjqUIZ
ul+aKv5u2dpehPEzrtOE+SaZtjLStmQ7JbK7ytmk6YPSfdJoIn90RBXuwwrbmWGlm1KV6C3KbOtU
8YtZJe/EdZAa9zHhsU0SBdfk/1itfoP1fGyQgeV6YmwsMYardB5O/bBOJ2CjJrhb3DE5RkuQBZGb
PTPWtatGydzTtOFKlP4VNOFVGGq7to0+xTygGOmHJzHM2ooo47QBzSq2rjLqQ++Px4zVvzcnyiPn
HG2dsvG9PGmvydysRy18cPUA82llnl0tIMvciq8M7PRgxu00DQ6UL+QYpUQpmJWkGuMuWMH/vrYI
m1u9lxfGAf0CPgdf4OwT6zay3luWKl6atU9RFHvBmIwoD9LQawiy0dEf564sV0agG54xBd+0pLxb
fuSURm/SPwO7ZBU0rfR5qJlsG/m+6KZX3bCmHT7EU9nFJZ12nGAczDEIGoBTLTsyYICd4iZD7Vav
5kES5o9Q/jV5tiIv0nq+Jmngse+vwo7e6iCc4aUe5g+/m5nTlsCmseTJwf1OuT9/VehQM8Bpd6vG
4iFVtO5k1t/oWFECGlZ4pQVjvusr/Wikab1OW5gDEQb/s7KuBzubVnuz4Dym0H1si+EkMYSjPcwf
2uvUAiRYkGU3nLReIhffKpNgUCKhwvX0wSz6lunCFSCovYnaFoPUJoW5FTTZm6MQE4+tBW8qT7GN
hNlbiYDqMTLba9sxXvxiumtUeZ7TjhxQpYWrMVdcYrSlKPp5qKxkX+oF6f8+fLYGehZi+/FKi9S9
FNXHqLmnIRQIoNIX6Rr7vm3EKq9wdKClDn28CWWeAHzRfMzA/qo0v5pABQEOAg/LpgYZhIXQxZS9
N1fyU5ur0NMi0kc4hb1k8I9Vm45rDGdfNUQSRptchckEcqs7SWzQY89/VQ7OGuPKFUHDUzpnNzPp
4pb8rtV2txNRQQ+Ui0d0ZR3JJFyVgYaJDSZoiHE7DU6jKs5hMt5Jq+3veeZ68nECYHb2Aeky3tGA
AtQlXhZNDzFCDcS1ImJxLtkV5sHakuZBzTP9NrzXSvPH7ZzDeSujdNtUQFh1oASN62NZbAQKtvoD
FQbxUBfd5dSUu2jorofMflYd62wUwTykFAgwF9lD678x3T46cocYkhtzD0HLC+vp4BuzDqsC1+/Y
Q1lG79lFY0pIbvKMPH7sOgu5UcFaxdKq98Fo8J3K8DGs+6MfQ39xk6tRsNwCthMkt9WSFiqHT5Vp
51qr3vT5PqisGxsjhB0N+ywydpod3Nb122w0Z5Bjn3aZ3Yg+fEtR8aa9G26bBOhx8IkI3sWtUfF8
W/6zRogMMfMVpzYg7a0h6xbHWqfvBQ4R7JDmR8VaTAB0NBM5cjOx1uY+oBHpMbpMWqiA3qHkcAOE
zqafZqvZRL+eDnW0nTOfy0cxCcI/SJDsMccoTqQjEuOMW6bbzHXCeNMJY9UwCq5qbFtClCs8/Z9g
K0CzSDGtUje2QBUA1NXqr33C1N7Vyu+lla5VP4+ecETtuWJXVBXCC+JKmzIjAkJM7Qo867pkTrZv
FNmklF7ecrT3Zu5Rs7n5KckCtNKEfdK4X+fEgo8Q35jI99nkWZCWbqTI67Wbd+6Lb2XPYVM335Oh
Wtld0b3+MJZ2arolVRPiKU69aax9j1u451poW84tu5odxDZaBtXMXBxkVpaVa4nFF8cry8wemlHg
OOSPFrdKPrAojywUaRpV6Z+C5VVuaOJw8bJkmvka6cZOSsv8Puft3kAA9cYcaxU2BclG4aOvnbSj
Fo/y62CgFyICO3E3009j8S2ZFVbOPKPtaYPznkdmDc+PkLlDOsLWhvNUGuKqaeBWGEl+e9kMQe8Z
+v0PKHFQ2t1NK/3pUE6ztq5H1ex1FCvPgQOwCX7yW9H3ECmf3CZI1+Fkq/fxexzE2Tdfc0kjg+V7
LS3/y6Q75jo2JVayhabVB9n9D0CSEVEhIUvgSidZX/Cr4KVd3AQ/7MOwG/KTq+XP8TxMr7Ftn38A
fOt+qk+2nvc7ayRYbMl5PIOXLLZNXTg0Gy271UAFn7OF9ZmJcYPCZfri0EevUhwJYEiH2F3nIP52
slZgqxuix7reyY/SYpHn9s9OpZjMgIT6c1P3d7MJOkamqjjmEm5cP30NyTYtuX2MdOUouJVTMpDX
mrBIOEg5NS0/dppB7vBCgyhbsD4TIevWt7dR10xfcyafTqrPb0ELvLUnM7kuuzm4a0ljY6LptDOg
tzd3WcyOcWm+YHti8ABQhi00usnKOjmxkDK2Tel+uxhrrexjxLuoNaz3AI9OJ1LC8nHsZkkXDpG/
GBr7EUFSs1V5bzMqIqyPVWRxuqq+sw2UV7bI1pOTR1CRmObemjZIGuDizZZ5HVydplDnuh0fqVqS
PdX2/GUI8ul2rGZcIk13FZlT84wTAkqmQ2B2iOaD8OvyaNqDtkrxrLSBBGq5QBBS4Z7tnNhA64Bf
bVMyH6jSrro4v0/4MafLh2r0pCt8UetiYc5YmWMcStFvhSqv64UmxHRCIIyXzW6aYiSotNPKVuq2
CWNx11lAqr3eRHZ4qRUyVuiIesslGwFoYEYZsx2hP+xFnUy4RfAMmkXN0C0Q7AGyf21yjL0/bHOg
h1ZOH+LmWc6jj0Z7R9gBqt5QD2ewxc+NKMQhtxvqmzh4uS+cWX8wXrHYdre6W9bQYcFOyDMoTnEC
v0n2Ke44rM0qM5qsezjNNgaGWniD34bvc6PvFIlN27+/cMWaMDIfMPYxmefBJ7BEJoB4nGk06yDu
Ixy/nCGLmZxOJVya3vdiJr5Tc8pWoc0fgbifYus579rhnXT+s9ZbX/Dm1ffgFqQHtSAl3WrBB82T
coR05Ih9W5XDnUH4Km76bpMUGVKrSxtIAgt5pYbkJk/H9sYn+X8xo7n+Z26W6eMPP2X/SfwCHQBr
92oBpXUVvVuQh1dpK7VzIBd1YtY5kFspGyOc+P6yIQ0cXnW6+kxhwotBGx6mRhqAlcuWsFhUXBdI
5pidtId+UuXXOXQlWsu0woiqAV29GG+zxNXOVmC/IZbzV0BD9LVsvxvF5CChsEtEFCLZdIN2UpWy
T53yc9xRWcVd2Q+UCXj8cSGCIbNwOuX2Q5YymyDnGe20bPamFt/ohY+OEv+rStvx1qIAx+YHPKtG
Xg2vMCM5MimAi/HANcWGGhxKeEYkNqaHWSc5arI6PsYOfA/Vmy/ULcj27exuxDBOD3YN+cKvSH0Y
8i0rLfJwS8Wfqp4JtxUzBNEelpofl3dTO4Tc9e5LLuV4jxwiXDF1mZ5NCrA05QLnlPm0xVCQPQIJ
Mg9Y966hTzmPYxkNEHid5Eqigtr4UeASWBXwjhYqxoV82xdYYroOlmsbYerpZK/tw6nQTz9GhwlD
ol/k1qpJzHZTtSO87Ybo5koZuXUSl5ejVANR9IqSKMvDCsGSKNerXmn9jnL3Xh6MwT4PuvioaXsA
L+5tSRkMD69Nts3Tb3NSOSwyYznugo42MAPJhBMt38qm8z3Xro3rxkGvM0Dc3FTDIJ+1zr7vC1it
IS2sa6P23qHbxC177fbuYq5DB3C5lJDzOrz3DMFCj1KSxEX9MCzSNgeduRZazqErGn0/MSv1Okzm
11VF/R9rgdMHWZbc47GNUaTCsJzSxFrzw4WnlrJK7RzJvaHnkLaGuQSiOkBKEkW7zcy9wIlUeL0z
JZsCpu4P064DD8wcq/BOayYJJsIh5N4pDKYZ5AgB0ZFwGLk0uGYGxZe/zDrKvSZ8H4hHeo7TY7FK
pyuS6sFzL0Yk36lXzr72AnLNwo2KyZqoEtRYKCyPpc5kMMx6FNZhwqDP8BIQeIEFbBFfvzz8ktzX
bvHvX6OuQOL/BSfFU+zoO+pjzgd7lOO2JK+xB2RIBn/quke4i/pGi+NyG5D5TPD9g5cOIgRItV7Q
LtKooYaKWWy6YMTf7TSUmNJ8+7k3GEygP2AHuAyyTmA9mlcO7Wh/IXr/uQFnY+9ELN/CGGV7bpqh
x7Il2oIPgNZJIaFs9c8kfUP/teKNTuV31tIm9ZL5p/9aH8al5SWToTTP9t3yMGmEXCa8Fhf7usD2
eSTh/cEQgSZ/nDQ8GdWMFUEnUBcaDWihuN67gkhM5lI4BgGLDjUefQ2sHbgCg1+/OUm9E9Zjt9Q2
u2xMm/hUbUjtKq7j6GGCy3tqpunrn58QhT+uer0ODgNlOhh++1PSu8ZJKR6SxrfK19EXwUoa5f2E
vuDatfzNnCXiWsup+9GmM7R9+/PCd/ITw9rXfjlvAPVVX3WVPdf6hA3VNPMbo6Gq0Ljsd3yVr2dw
xYdKaw5mvEiQ77MoTQl6iOqa7mLr9Hq/lWI0SONg3VI+0afSgL++bBJr1PACdtsoafslJ7YO7OhY
Fj0Ifh7tLYqc8jAki3SU7JdXNVnw5mr9pkAr8OGM8weE3/rJdkvoLnYXHWUs8msdo89aQEr5mhjB
Fcg9/yMbuhd7DIfnIIL6kMxqwJKVbv3UNm5LUl8ddoQD5p3oOhABFp+xuu6cCOz7tMmsoPjEvP7a
ASVsLenugdOidV4YZiHFWrqAiVjf5EytJ5l94v+wLbvAkiLmvVJo0M0FH9NTcq5ZhvXCUsNRjC/o
rVrRZ28+HfXGCYCNuxLeHSwrfoSfvXWOH0H9eMijLAU6JZKjhfPox+ayT7ohRntMmdfklO9/SNXN
OkaFpHNkymsYMo2eswGxbWDJ6Ny7fnZUBOF59Kh+0YcpM4cuaD9G87G1iXCikf0YRlYPru08d6OQ
67IxUuLVTchiMtZ3FCTo7maYHh6rf+L2OSbUDvB030+sp/sRDIo72y+jylBZ+9N74saUIEi77E6z
Apg5syP3rh4Vx6gYj0mnaWQLUns/WqJ/nA31HCeyex8Vq+dKy+TdFFXiMHYaujzK/y0T2HqNsZ/m
nNj6KfKJIc9he53MkI/GwtT39thHWJwYqyBG2PdmYbaenAsLjnOlEeEIKOXQKeJnTdoBYSUSBbJi
zfK8v8E3ZOzL5nOAm3vEihsey2WjQc7gyiwvhWXy8vJ3WPLh0XSH75c+5Y+ykX8US/tRDfFbgdYd
jFf7y9v/2m/uN/93+cb/+8R//fUtX/jjP1yqPf7lzebXwpP/U4jxl9KS958Nwa//5Y9/qTv5l+Kn
/1Pw9lKo0dYtvMA/9Zm/1Z7cvy3s94+//daP+pO6uZRypZI17Cjit65SP9WfZLAQxJvo9h1LLeUQ
/6g/aav/BDuouxJ7HjVi6Xv/4/80xY9SlPI/TcORdMrCWgrDWtZ//M+P/MvFp9jmH+9/LkW5lGj7
uVAK/wfqPY5kSps6PfKXEm4I97Q5nibTc/w58eoW4mOE5GHt90nzL7XG9F+LslyORV0WodtKX34Z
5/JTrTFQVrUOwQxaU1A/FXr7Mg/ltykub6ZOHZOGch3t/JXmnjtR8y8Dmc71+v13ctXQ+WGKMMxl
nPvp2HYAYJlRAQ1iqB6awdkhUT27Q/+BCoFCGmTNzOAL3pJvAcLXlWgs6HmOuTKi5MMaTj+1kL+5
5n93MoaBZ0MapqHQWlDd9OeTSZ0MPMVcmx4FePb9It4LVfGK+JlaML76lmGyk44LQG8WCMfzfTZp
J2YD+qxTTikf/+3a/FbGz7JNtJqWcDkb11kKRf/ldFDxtkh1TE8TgDD8+mRZ7re2oaIQyWedGRa3
Kwt9T6WuNwaID7Oq/v9oG5Zt6LRqRavX5XL/fro/ZWjGMwt0bBMHOWqsCFP/eZ7cYmWx1jBwNAXS
espa9wD/Mv23gy8/8JeHwLKVaevL/aBl/nLw0cHy0sLR8+ZsvrLCIVoXrgbderkMAjuJJNFshsz8
zLdPECipl0T4xASBp0ECGaxcbx7akwkag3SOWf7b6S3N4ffTk1SVBFgigP399doUgaWoxUpzoXLO
sK6b5gUtXEEZM5NAQrctSmZacQEWKDBwbsawG1L59i9N9m/aiMUkGw6VcEFDuL8+P6ztSippcg6i
PFEyARrea5iPL2mn7sEdbeeSQnFm7sAJyojk1PkNhUrkv1wJesrfLoS0lyLMyrAt3f7luYHFZtpV
wENMLd9d0ojbZhzfx7p+NcpxzVP19Z9/9N/0jdbPh1uuyU9tEudTO7kxwg+YyY+DnM6JL+/myd7+
82F+Kwlo2RzGdtFVuVSsMn6pVVVrgKQoFWh6kACSVeBnkOK7Ew/DnYaIMJCPLI9u8Ke+/PNhlzv2
a6v6+bC/XMwhGGWj41jwlEi/Rn16a2bWtUUWSlXa8z8f6m+eL9thJcEqwqb9/NrflYbb+klFx++o
7qoySG01qnm3s+A7Uak3JHKnZkDr9M8H/W3pwnBDZkhJC3aJkkL88lT3zK5VMnP7UNgMLiHqxHTn
ld2D/ZeAhuGunRXgaRWa9wmkBq/QrW0DjN4FeTLPzFyns5rKf+ls/6YJUw9HF8pRTC5M9cuzrNca
o63ipJQgpFBOB/xYV1WVeUXk7MOy+/7PF+FvDyeZfBg2jnTp/DK8D3XVWKrEjcYTRZFj3NEiaSjT
gXUlcb46DVGSfz7g3zRm27V0gc4dl51uLX//6Zlp87bgiIv9bTQqxA/leWnBse7fO0hl9QgzbiTW
ZhL/yw81lgv3S3NGrC4NSU/uOvRRfz2wLxHujSOdZFctBA8/Jl4YPk8ZIji/sE4Ztkf0HrvEabdA
2YifLg60Xn+X1ZCudEH1bJU1DzPOvrKGDt3KhYTL6dfBSLKzKRpU1U9BED788/VaTuu307aEqUuT
MiuW+0sfYxUkU13iUV6b2NdBU94yAU9WcUXgqtEP/3ysv7k35EcMk4qvynCU+uVYIKrg37bcG720
n4e2Xoaxs0tXnabxx2DOmxonS6nSfzns70+/MnRmFcqhdpb6bXR1iwJGG5xI72yoLlxZM0BtfXkV
p+YVVu/X7l/aoOP83hgUU23KVkuiMq5l/dLsBTX7JkTw/NLO2s5ulMH0yGZIPhha3VJ7Isbe7tBn
3qSatTdqw9hLYjUCnOzDHDUIKeHFUfIrWtkyGU8FWR4yWsg8olRQHRGb6KaZsCb1DbTH2QSui/Ob
eQJgBKhN1ne/LEYqYCIeGSafen6PHTzfvTsPHtGneFWh3r6RNBMqAhaoDMNerDD+PpPDewZ4dqgN
pKLAhOqtvYTJtKgm5gz9xaztZNsneEM0TVAkIp36G6cjTGjrw6cOA5TCDgDVB2Lsb21Tr4piKS3p
61+gsw1EAqf2dXGerKSq5FqaDaTMIdxlAzo3ERNmCMyrJgdI1eljcbhsAII32JYzbWMPcmtg3wCF
W4ZXixOYaB/Twcp2ET9m9F+d8b0Jssep1v3dDAICMYT/HE6Exgkyv+Zu6SAEaZ6QBahDU+TdOU0C
Qfk1uol+QOokBuj3pJWqsF/Y4MnnMDHJ8UML47qg+JmGwGiu9qpJo3ucLfIujK7F7NtHo/muFW1N
sjn4qqkUrxFrXAWLImMNslJdvjEr/Rt2yfgIuk9f16WF467XqB1R3BRVDnghF5RJoOQH6dsm3aVm
+lAN8+fkmrB+lIJZbd5ZYwcbCYwqAQFl7uKyue+rEM6u7DaAdt4NnwIujjqKD6ss6yOVPr4a/kgk
C03UpqxHeEumo52qGB2+EeQ3vkPy2Gnho+mO/DbWmJycsFxb8Eiw2jfU0xySfE2BxAdRW/qVSmJq
7Xl6PYVbmt28LfMSiyJIcngv5V3maFeUou2WwggOfnkssQ9zfR/i3GdlFwNSaoJ4o5GJnaVzXX5c
CpOFUfwewktb+brLJ1yr3LQlpUx6G09XlkO2nmIw6GVL3I9wVTNr7qqO/GE9k8k/oXqWVGfQSkpd
8vayUW6wMyODtLA23FGA1KLogRHssh6BSmEjx+gchBCW2qLbAMUvx4eY9ryKgEeuMqTLj1ktBm+A
wT0KOHbQhKwkfcgh+PWTFRxRSbobylXC7fB3KEsTYiHUHY6o2HxXArreLwXV4ciNlH9skc4gigCg
f9UyAu70wHVWCOAoJR9l1B42/WSjhROkgW46UVBiPNKNTDtqV66CQkisv8R18U3qmxIfCcoa5OVT
yu2Sqrzv+CSCfRgKUa4fUc5nHmzzLaKBbwNmm1UHEnYXW5RGDfmKVywoVUfXvyIjNPfck+Iav8xK
YldB/mA/4yypWEbQgHAyU/azVKdO16O7YoD6YwZUqHCGm6rQMyp0uUCKEJYCvliYADlFixqEY0PX
f0rdIqCsWrD3kR57yWhIutjzRGGnfdsg3IlaBwl8pRaZ6X8zdybLcWNpln6X3iMNFzMWvfF5Jp3O
URuYKJGY5xlPX99lVFdKLppo2b1ps8qoqowIAQ5c3OH/z/lOCC1ARZOAEL1CfkVC38UsCG+oxwGm
XBHObBVpHB1gYimi8RAUaNZtzNm5GjSAOrJjoekxMC/6uwYEynWOlm0xem7M8onaPMsvuY9K3GRV
6UhjXar4AjC6USmD13ecQnfc2qlUGGaSGMFrWVdFDUkq7+a0GlDsdtp4cCvQph0xyMbkfDP7G8D2
72AKqk07yXQ711hV8uwVNvEBW6SUoHzvI4QQ4Hfm3lTxB5B0BubHudjJ8KoT+o0OECia9mo7AOXa
qGQPMA7f9bFc1ehGR9gn6xjdzSIsnNeSuIMlyUQzh1mYv28zMxYjceKiJfsyOJfxVkusRf6ReaGW
m9zNFpkbKHd0DPmZtfoGwiWD8kQTsnSAFwlCPfPk4j6N1NDntDVJAokbUmUHSAxMRNUZZjW0TkgE
GbNeFDjBjak4yyiHTJVmIHuUHE1TVKt0awHmdJoPJN3ScbJWA60tLPZ+DhNfhZWwoB82KyLdXDV6
jhbNXo4JlJEpVkfKLIhCI78FXDOoHqkh2b0ac+XaH8eVF8r6qe+gWnZasVcJiJ9zGMYKWBtLR4+K
RZnQtPsQfBd1tkQEc9PrZXsZtIEWlWfFeyQxCfYWGAtszH9mAtQQmLI5W65p7VfE1Ch2cdYcogzM
IenOg94jq+kvidPZ81yqKYn1IhvCqlL9ECTpNn9WZZxV0YcwV/Opqg/QMIlaHOJ4M6UkABriMSBV
np31LDKDDjxIk2MbR41OCppY4hOak+GHbFQo5cmsa3feu1Oz7DTT2TWa2axdHzpT6JOuaWFbCE3M
7TYGCZT3M6AIwdLtNXAK0D8H3Zl3LLkw0nuZhB6yMKMPDDW8lAo0UtElM5M1CHsY1I/RrLZRL0ur
GvGbQh/ICVroFTgfTTOQuOJOn9WtOHAz3VweLv0GIkNVvJn68CMxqlPTdCff6P0FgAZ6RINB9b0M
XpUM0k6VsE21JhOxF4Emc4YP/pLhfQpIfAm1B6vjnJx3yiszOpEZgQt2jTUE8ZIzR6wMPc7HUIFK
C66nWoBI1d4z07jFy4VL3MzyJb3zadagGScToSt3SYIdu1WXoxfkEJQnUNUOdLdOEzMtji/9ZDeQ
4lGZj5V5cDTyYaF9LqaMl6AbtrrwIn9a4YwV61C37xHL1ROU1ba4zRxImZ3Dhy/q8Em1wx+hX63D
2jonYYh4tK/YAFC7WaVTs5javkJs2hw736Cf3Tivzhhq80Q51cjTZ6VpzavKTffQOzN3CIjx1WP2
/ZqxFnD4SD0AM5LamWSuAOLri00bl5iNKsdbEpoDIV0lLkFuz5QEqTTpP/DC9bsc1I+fKQiczcrc
YIrfeORj7Il3mxmFFS6wj9yXWr+pMzVnXqIIPxlvtZNBp0MQVSeoQjTnhvDKhA/ReFchS1e6dirU
CUSrjxZfAvB7Byht3cvM7XoVphNapYxUw9j9PmauQ186BoUnVWplyRIP4BOaFKuOG9Co9vMFos12
pohoWlQhA8NLOMkYE5pUxxjJlhLNY1qyKjI4DI3CzOg09cJgQVsQTXdXsUNHyw5jPqFD3ecpiKmA
TNjWEHuoKu+x1lerPIafV8DswEZkz0e6tZQvw60fkGVR1KWzFVNwnKo+XueedbHr5rZSWgs/fXFf
IjTbGxFIt6bL1r1lIPbPXFZand4MniTdH+4UGUOPGhFRJbwErUE4TNbf1q6IKh0ddBWBCfoGDwck
ppeyzh6LEOWpyTBno6vuPSMEj+G9NLVUHSQT63RCTFKd3zZB/UMgM6Cct4XjtzdKY+u7JCaUIqwA
s7D3zHym4lYgSpnUfZfExRxUCIspkFEaisUqQRYHNce/WEmk7YdJt+ZDp48rMitv4g7zvdVr7U4P
cGbqbAHHToZFJgF6vmzFjKYfdPcNF8nOiYiRDPveXIyD/g7A5Fat1p5HYnQ++bGsIlIZQfOmFayA
qb+tHYSPZRGtgBUjGnRasu5tfxsVvb8GzwQ7WqJ7dNWxVsKgcG4Xm2LgkFOSNrecxmCDc0VZImPs
50Vdv37sYVGTrHI9vIv1QZuPQX5RcLcEJp3RTP7KUEv3fMLKokk8f22i7qoM7RmcJ8TmKfaX7eCr
M6EBxulRPMSF4Psi5G2uDBXLfgeDrZ7WIzzvXScd+KKqlmGg2bAJsJ3kzcKq9WGOFudHYt82qGq8
kPNMq+B/SFkLbNJsZ2ZDandK7WLG6tuvgFL/gF5HOt2zhSZmZUF4WgSD2YN4DZ91JaPnF6msHFa3
6NMWU3tiNAuBG27pwjaY+z0flaHR3mfWPcVxQr++cGOWXXEM7eJSuXVEuoTEhGUdEvxqWXgqSn2o
pwVQSbxOQw9UgPhrKkOBoTFU5B2UdaXOAu51q6kvQUbPhM7miPoiIsaB0GzaqxFPS6ycXD+oJd57
XTEO4BBlplVMDlLhTSRRdjs7wwTIjLwoSmZMjmH9TATWuz7VPyO9DjeiHFxiz8EecJKeT16mLlAZ
r5mCKhTA7bKPLFQJWfutx+RJ/svdqECTTM3p1oFWnlvWpda65LkLmrOtmkvK1A+OQ5RS7drbzonH
fVboI7mYFfr9wRLwp9DXh8r3sFbatQBFPKemgBTZ9F5Ag2EoCsR3VH/9EuBpubTK8AF2eE9DhaUk
9UQxZ87stgqY3X5dmoG+z+VfbGLisrFGv9Dm+u7jL0o+6LsKh/qOtfUhsGrr0KdJ+1iCa61iczh9
lD/+nxuPv7Uh12/56Xv6Vv/ejvxosP27V3m8rO6v/4Hfupn/v7QvNZu23i9Foj/al7PkjSOK//Z7
//K//7X/7l9a/6JFqdNvonZkoVemrNS/1c3//l/C+BdtI5NmgIaAnMAO/s7/6V9a/zJVk2YFIkm6
m7RR/92/NP9Ffc7SyHVDT/LR9fwP+pd/1M9MXeiaoNRDvVHglPi97GeEKCyh5xCFS08KxiKHlEYS
hG7jzP2irPRRiP+tVievpTsaDVNHh+Eji62/1DaRGJRZbuBTdwGGKSxL8n/rLrbAfub6HWoXYAQI
G4pBnjmAUiPK6VRtQewH0IYUHXo2i91uSTdnDit/QfT8F7co/qj3Xt3iVStPcRV6rFGqzBEoOypJ
b48jcUEW/pTUcdZiQK9uWYuIEHcWeG8+5XzAnbuavAGbkEPnVdv+Mpxu/3k6v/aXxR/VP3lHhrAk
YYUmhn5VdAwtO1OQjRBxUeBZ8bDcpCaKQxWAosLGCxueekow0aQJ0iwyjV5BKscTDrXkm9LXmCuG
ZRWG87/f1Uen6I9XSefVcW2dlrx6dVea4tahATyQ/Vi7gMeFfcf/eDwNi1riCBzCgtYj5qRoPhI2
OBGarmnTvrWIxgI/N4Rgiyxt4XP2li4AgZpjsLyl4eTLwHmttbOHidUlOTOE1B6aL7bzg7i4ml9C
LCiFh3SBbXBeEjfa4EcGxkwssjt30A8aiHsBxmosrPLKI7VAu2/nAS7ILs1WfQ6IHAmce//1CBfy
Z//6WKgLE5Mj/8ewTZd23+8jPPDtkSwUx57j7t52mQMWpjxaikuNoSIqODlUBvhWJd4MpX5IBYYj
Sl1/fzXXI/jjFlA8COFSwKVk8fstNLQwY7LCHNxg+oz08VkUBgvI7UvLzBctvK2/X+7TnywbIxb9
XxQaliya//JRg600gYp49rzDrTwpztHWwO858Mp1Ng0X1e7v4tA6GXhh5WvA7Hz84g6uZRHyF9N+
4dfq2BY0/eoOOr2uMRfzi6tC3ftedio66Em0hQLd2jjDsMqybkP03a1Pefrv1/7sYf9y6euHLRRN
jIbg0i7KyJJ3G2v6rTWJQ65NywzX6N8vdz1Z//NLTUN3adDSCbwaXp4YHD2OkbtW9bTteJcCMWfR
oe8i/fTvl9Kv551/ruXQZtPkM7WvZkKimr1ygH3y0VgpRf4AwIrkkZrKVtQy+YS3PfGUsLD6BzVM
ZvaQfHfakpZcd+8k3V2vhzsP+KyiQs2ZjJvOtpZaazwzgE4SKeoRKOP6R48PVom1u8Es5gxQ0pwS
lJ1+djL6d7VRj0mncRiu4XoT4lc9h0r1LWEv/cW0L0fI9WfLL/yf33o1gsoJLyBsDUI9x/AGOunS
MfDXkKPM3aXDahwEfrTl3x/w50Pnf67pXH2nETDwwYwV3mXlUERsl6Q9gUGzyH81Dp6afPE+/+jm
frxPx7T5QvhU7I/v+NfvtAkhEk7SSOUS4h4QM8a71bFXZJcO21nntTe23RzkNzMlydkKljmfkaSB
Ko6xlg/+779fXPeYrm9I/v1fbohFvVY1oEpzN3I2DQ9BjodIA7KZY+RS1jb7eHIO15Lc3uFXVFSy
LKP0n00te9LP9Vufz1/0O2kqu7pLN+L326A+NrioS4mtTtNDo8dr1y2WoefdV310A9ux8Psd9fH5
0ABYDk3qTV8Mvo8t1h+jz3UNV6CVM4RzJSRoaphATsDoawufr8uzyces2SN1qzZu70AdnORqoQ81
htIRUmITYjW+oJz8mFjB0Wx5VJgkt10BEId5rpoCrKrRchDhUi4yqlP/54sMLWrdNDRX1zSEF78/
NKvQIN9pDCaykG/dqVwkpvfxLUdZsI5U8fjFWPlkiud6fIGOq9Kl1q76kSDmQq9zWE9rN50LTmVK
7830sFjCYceYWa2KZFwnYNXj1P5ieflkzhUs5MKk4Wuyab2ac0UKrWpQuPQomrs8eFf4PM2koRs5
fjEjaPJFXw0EIXQESo5AVcqW7/enypETi23KSR5uFvYwv4AYam442p/boV1WeUCloH5QGClTmD7Z
dXrfmb6G7lScdSfBk+AcCEp49Ci89M2NY6V7uQxhevxi1ftDiMinS7+do4yKoIqTzdXuL4fa1Duk
rc+bwDzQ9zuMZbeQWxw5UOUqnzrpg9ydRyyHfx8KnyxLXBrpBwcgE9PK1bRZ56kiugqeZO+eADWu
stRYOawz9UgOZMdgUL6aOM2Pqfj39yIcm49TRzSFgMy9mqkgDfgd/muL6qb9XObmmdE4b1TrYnTN
Iy0xGSWqXOTfyMdiIaBXd125intrUcX9q+LQ+AhGA9Uz8piIEHpjX1TesUVmrDD1xVibiM4kouah
8z36xjQUlag9WqP7Qxn0PfF2D9ZZxPYZi9MiN7D4+OMFunBPdaj9XoIetZvmOddwQAb+9M2tzvjV
vzlZsne14mXMjLNSqs9y95kYeLiqpj2TlHMqQvvZHcTH3yjzle13NzlVC8japHsmt+VknoxUPxPt
96O1k5tgGJ57cNirVQbrkTSJI4yqk+FbJI4Mh6quHoYoOqYufaIYGCWsA6r/YOCT1RBbt2Wrf9NC
/5l+4zv9u6Xixm8T/71u0se0K3MtZ98B1JvmXCBtbMpe/2nn+lKLoQhE0Yu8eyyG9WwSA2VPWgaN
N4LVGswHr/7pJ2LbWvVRR4Y1i2ykK3m+U2331TO1B7j1b6nmbwYhHkRIX0il8BgmhHoIaT+UCOP6
h9+Jt5bIAwzkWzmHtDx0hDbrsRdEoZdHGhsnOaUGrFEmBzBHsU4aGwU5846ac68X4Oe1JFXncdYf
I4KFjL55Yfv0nV3coSqdS96GO7T1y7ityPoKvB92ApgaVQIFrxu9DB/DNl1T88TQzYwPLfVgaN66
ZEurimRVlANBb/bBvqezo870ikxhzUADknnDpW+QLvIvpHHxEFXdKU4bguvTk80+ilDZLQ2Zii55
RfOuvJf/AETpJ0Y0epV066WYDTuSZBR/WaiwEhJymua+0271JiKf+kyPa28wFvVMf44CAA9Z5u6C
Lt56LXnRTAJBANOCgdRW4q2LpHWY+cc6uVEJWZQAc/l8baO8pRUHquFdJ5cRtMXPIa9vyngjBiWn
3mwQbFBu9exVG5xjHfn7bCIDuoxfPl6R0cN7qIxpNdFTm1ec0pFIdvvaMOdNo+6QNX0PW2fnyLUR
GP5N5dibyNS/j0SeV1A6ZkSD3oDKXnhWs1Cd9pRpGGGDjBGhhN8zrH6UVKsVb/JRRHtH9N/0QTlo
by7mTjA4ZxJVH8qmwhIXhm9jWFHcPeC8WNHHnkduiHWqxad5PwI1QqxORJujQgCp8jkp4PJN6Cgh
oui99vqLHKejRnvDLb6V/qbqlZ+eauPsclZYRW5zDbM8yPiy4cAb6BdUhif50dhBs4e1LsedFQV3
BvxoQVBuqkQ3hldV+IMwaTXRq8XnWiTTW1mUP10n3CfhUbXC27EqftbcFJjao5kki6Y1ccX+bGsA
AnRT8Z2Gt1nGGX0cXgEEY4q5j7JmKdg5TIlycJP2Vm4D5XE1Eeo+oN8GWhH8nvJSmuVdD9cVDSu9
Xk2hEaI8pchnamCnOYlswxhuIyKAZ24HHtUiQARLGnCF4obD4b0p0cmp+kYGQjYj0mIBjfggB6Xi
ILWRcwEln408Q3dhvDJ7ZyZCa1vE4WurZStPHW9si+KyZrVbRL71LCRtGbZFUc3Z9L2NfeTPI0Vc
UKg9lQb7q5KAA1I94js1XoQVdIoaTV/3SLN4HwHG5pPYRBqfBIE+FalafCZMs8Yt1N2DNIGPzVne
nNyN5Wp0j/JiRWm/Rx/S35eOe9Ty4Mk051OFWoNWa0q/EZyVPeyVuibaqdoHDmNq1KaXUAlfdR+I
S1tY4CaVJpgPQYOpvuCzBon57gf+JlfyS5NyDbv47nQ0gogR4kldnPQ+1MybpnH3pgaJYvgJd4pe
WHaSOjg9Hsn5uEcvs+yrZo885clOEs7DJK+IZl1U56relMq48+2B98/irbTxthnEd7XGvFQ2ARSF
8O5jNuq9aFfQRfHdcKWO7EUH/xm6xc+a5UvOaRUMGR/FQHULQcS3xr3Ra4++DrE/Gk9R3x2rzFqX
yLzlMHMxbOnBsG+ZXuQnKYeypQPFoB9SQn2xfsiSjVVYhFZFc9hmNAvFQxkVa/CiR4X3LFGRcRdf
iqJ79QvlnYPjrc4yzHPfkzE5L1rICyNSUM76Jc0XtwkPLMALcNPfzMo6jAn8OTXbplbyvbYJipDa
ZFON7uT0exSD+RJn5alETIJ2DYZKb5Kto97jU14Oo3PThc5rzqX1NDkFk8Pc7L8Dz9z5ZXEKdGSo
RvTkW82dVmoTL5bxJlpGkAVUL+13mR9/g8IOXftW6BU8qubh452waE4sIo433BEukjf1TrOsu9pp
fqRE9xTkVc3UFg5amD+W6ktPqw61D8McSCeLpnHj0jQkio3qKMcnOQo703rBBgDktbrIpXfSyTzH
qSf3ZyS1nUZhoP0yV55WzLNBMrmFxeTA23BCeKmmQqiPczTpdBhqe1uBwRv5/yH1HrpI7OUCmFv9
IxKNuSx4YH+n+5esjHo46SOdEbVGOVXsLL4JHb9wZRlPrrlj4/aOReoWTeHzxxiT77oszU3FHRej
2Pu+fSPrB11BzKltkMXqPspZphDDE0kXr2jokpnbExkKSU1JtJcBF7jdbWsQ81FtPYKSO8vvVG+z
jdxRmU2yVVWIDs3OKpKf+LwuIguPrXOjxDiTdf9RnnZVrQF1m97WfEvyoIea8db2icgy12gQLg3j
/OOTbCxnU6XTU5HsPqoUigg2TA/rkM2SPC/qP1qdly5HAsgqWClZ/81PjNucvZ481MXqJkM3Wj9K
5nDVHqi6wM7COkadtHoc3QCABvPImdCVMb0TKQggOSblKOiz5Jxwi5OWrjPYE6Ey3JMgD4m8dY81
somwCJ7D3keT3czNYmN4MDDCcDp2QX2RZRW5BDBl3gB4wGPwQ66rDT9TDj4tTrda5zw1hbk23jnu
nWUtS072cuzLQ/DkRT/HLFi5dKsQqK9Km/SeZ13ybApBMTV5BFmdzArLvU8Dc59n7o3vjQ9y1pGT
UUl4YeS+Gqm7rpRgh+LKntljgMLIIIuu6c6thrQElc+3kiAQZ7iTxS1ZC5aiGPltaVO5ToeXhD0c
ug1wbLn9zVCUU+Une+R+R432wRBaSx/ybx55IEqsUwbuX6A1kLsCf3gwsl4C2Mno8NOXmJrSIHSS
TtCp+Hp0UN3pmA0ejiV/EzDp90Gyyhgsehrfy8Ea9trMKutVV6qLnpm7NmNyzltIHxX7OUxXs77b
CmYCeT4vm/QhNRh0zJWdrJBhjr6BPfsNxpusdFmX3CNBEZkJKqjYQgHRZaeUU8zA/FjxFXQD3G7r
fmIf33TVUYcdqSjDRvHf5PopguZmHMrnmEzb3FBYtM1L+LGksLTPTCF+4j/Zy9cHsHo9oYM0/B1N
903Ln4Xc8aRMEuTtv2ZDBr+meiyy6NzqIEbyxniwqOLJCV/uxuWu3OQAoBrxueAwYGdEN4NkqMLk
oo3BnVbo0HWyj69NLgSKm1EmgiNur+G17ky/OVRKuEr43bIQaCjxwWDMDGXkzGRVgrd+76dQV9L0
3OggTzJHhPNEgNKrou9UOne5F17yQX1VAcNfiNorWaASDWVVjdO2iBZWKkgPyDZuFRzlBhPJxV7u
o+Sds5Zgp4H/xlwg65HoIEnRbqO3rm22aC84srGwFO5GPkQ4nSqik1Bf4O7iH7/gs0Md1uybmlUI
W0fjKx9byA4Cx8emlAlITmWy9ODGxm2pJbO0NbaoeLa5W57lVQcOXvmowonIyP9yL2kBoZgy6Uud
EzxiVGyUqSj48hPslXOEszf0kfjWCKuxAVljdScHN7GatxYn/ZpiaJ9n27LdkxnxFIYUqgrrQuTj
bLTLpfzJaan+RE37k5PszMDAOiMG7Zx6ytLRFKoJRKfx5zhaNxPls/yYfK8+y1FBWifIN14IQ6sm
lkqe6aJUO8tyuiMxyJlx8StrMbj9d8I/IXtx1hkrOJpKvCO3M+MSOGE28oERBnhrMStQ5rqb5r1u
QDs9wLk5ygNMqgmGQ7tF2nImNZKDJJlOSvPacXC0OK4CbjmXgU8mfMqxYFykhCmV3mpgQKoRvsaC
i7ia/qSib5tN3jTN1VVuqHuFN4Ba6dXU0P9m1e0/M7r/iCrpKU0m2KSIqezxyUaIQZ7WCeQHiH0/
3Mg/GZHBFLZzKiwrugzBLCysM9hQOJheMJO7p5Jp0HZIjdXbBQCYXe8WG2Fs2tKe6UE0H/B0ZVF+
66I1Es20jSfzm50YDxFtwcaHbDZEL0o+3RWhfoZudKuaKKiqfWoUsGncc+6K91rPz31WHYJU7AIy
6mZa6ly6sb+Hu7wQVsHeGt2sFuiPiqZ9l3/QZIRPdTbeFZAmZsZ7F8QnKKd71yt/yP/4PmfMojQf
Kj98DEgyQWO/KfV4BZGjoijjN/PA7PeUM9ma6Nr95GnIR7snobHOxPinku62TRtYPCN7Pf8lKbbE
RVN4Q1IivAI4anmYButHPwkCSnpyfvlGSuMF5gKdLuOxLoslIdFHwyqA8GhLWZBU05opouE45h8h
EM9KghuKDtPWFB/fKtJ70yjZcOyd2zNlAPNKg1BDca401U+rV7/FanxCyLOVgxIh72FyA0htzrED
IIfK+CZr81XyogP4MPRjaO6MJaeilaWM88p08eV2NwAplxEvqS3TZU2BFbD8yo2SxdASiuYhDYd5
VyGoAmZ/8EOBAec+mA5xTQx1MaxlIRwg94xYqMBbAvFcAVyHRNGdfQRwsgva0xgeaWNkOBmUopsD
el7r3QunzfkYKWxA0Y/TtrTUaG92QCnB5Hx0jGjrYrdHWXrRLEou3DGCq4UhBbEEkgb86SnXziAz
VIDBUQkTyZXjXIy8LVyR7qmtODfRrJe/pczffXuPqXImjwAejdWw8+eyVCl7nlIFa6V3hfPmmvGi
zdOlp5jbhufjN9nCNLJVXdvww97xPNyqToYBnkBrqHZVY9G9RH8c6vc+1S34bhYI721eGouGNI8y
R9VK98uHzdtR9gtphTdUaftiOhbse7DnnVXatWZNVGgy3OIF9cS3qqvW+Bi2veiXSF6OCaumVnoL
1+2f4tw8FjlUrbzbjH2BptS/0/zop4jyVU+8fK5KYlFDUQe4ItxK+Vw6fkg81ZuoBNXTZ2RO4DId
l7UJC0yIgqUb3HAWKwPLYtVzznSGRRAi0qzij80iXMQKFf7Mi8ZijRwRROmUbvUqOA0KSH2SKk9Q
x6Slt6cIMooY/ExpzEcXgkib2+x7TfWGGt2M4392bLq2mLuEnBHnbaNqDIyBEwVxkR9/aTNEuCRX
zDv44TeT2i0MZIZ7zOY8GhBlPgA43BbRI0wDg4fd0R9q4DjD7hpXeFMi9v7dW9uW2ino4TC2EiWt
EfCxFILowQiEeD6mC9VLHhuvQz7RAHztCT6Ju4FY89FRLkykThi5O2I9N75p8REPWAkIaiXdFsG+
RQhINlnPuahJuNdie62lfSGja929S/JOGNavJTndM1Zs3MUO0eOjKfZORZXkI7vOKruHwEmjm4Au
PzR7R0eNMAkDO2FoU5dKmr1NQPMK6O2PoiM2GAExW6TeNM8zcHQEvPputvNHwsIcJpDZONXKkuDp
Zt7WjtjZI6TI3PfUTTmCWe7Y2wHgdNGDDbyVRRzwh8XlQ5BW5TaowJsrXvZiGMw2aOwFJLK4VbMH
xJsNFDd2lXUbTuugiRocSOOjxQHaror7BD7bugCDlKYCnb0OKgUXvkU0QNvtcoTMs8GxxLLVKvWU
ykzggljaU9OXT4VtwKFoLVwsbrQvnQ4Kciy0V9Ud1VVTdsRgZ+Itq9ZNpFWXzvgWORkR8kAgPVtV
FlEJwTAi1GkXkZI7oRNEL2EYKwj2D16hvvtm3G5NYbUniryvalPQg6l0ZR54ybcxq9eFEask9SLv
11U2d22s9zdDVfc3eIGWEUCnVWcV7i4icUnxGuOc5uzGAc73oE2NdFd49rvJ6ndoB8n4s91lmFUc
jf2TU1B2VTY075BlJ/gypnapGxaUKZ+yYda282mAAm2O4WsTQlxLm/wZzMet59FM07NRnbUpIcR6
TwKibfSr0vBII4T0XaLcmyE+FnyAAhhx1t0ERpnAWM8f2c7w38YubXxzmht48YkADJH5Jvc0xcll
HsZ0i7WH+bNbpzjUTxzQ3VPkTcFGj8ht1Vp7OIi6XnZpCffDJEkoGq11HmbniF7SMdYaTjDkoHRU
j2GRLPBgL+OYLD8OQCXRPBM7QFmeb8bxUGni6aPvwJ7l44xfcfRxdSCnnQ13PLv/2Nil0V7u4Uv4
NoB4qYIbtAiMu4o9ct1OaylMqDoPGemcsQCPJppRqdzpbL6QU29R6R/lXiau7gP4bZ07bPNwpmrU
JvhDcMVsNC3eAU2847y1y3sScNCW8y+FjfGzMnrWnXofmMhcg4KQghKCU0Na8nia1HaLJHkJPgyP
CpEYgf8QVArZZ8lJHhvwkh0b02cjnc9kbcEUOVYBWeIP1YeYs26TiSeGBiuKTJGkB0V/qS917qX6
ovX2hxrro89kAPCArKECGLjqM1VuqIKsAgz5Ye7U7k0zPEtJiyy2TWy1ETfdyyIQe7EdYaWF4Z9l
vUKW3H2wf4nzaDv/Me3h46YcC8mL4+CMvm7XtgC/yNom0LYK4BNzN/Lgq6k0gcZhVQdwXznxuHn8
faA/Eif6HDjM9u9NsE/0CjAEVHqEqEAsYVxpMzAmdbEVq2jBSooe9ply5roVwassfKW5u0eDQiv/
79f8Q7338btdLPa6A5kB4cLv3ckyYifTDibuB6+7AUyK7Vtw3pVbnZQTNcPHifc2EhDOJUvgfcc4
yZc5AnQqibIaFNOVkOVqS8zd0fqiQ/xpW/CXm7t6Ioret2kYGs6crE0q0/oNy9CG53drNC0BZMOM
It4XjcHPXgIDABmOg07zDxpLOsYA/ieQHrJGJ788KeT40P/MwspbS6WXrM/9/S181o12UHBoDgQp
1zKvvohcjKkdgVWfy4NYSMyjg/JHHrVjb/qix//p10e7XQ5z1dH1a+SLZpOQwemF3XMbYyilrpo0
pG+MxyAMVnqKniev2V2h8AaO+Syr4rLmIYuzaornQ6+3IiF9ff73JyA+65L/eltX41ABWFvzSRHt
wlagZC/owK8jCGKvls8BZ5EsJBdiVgGpIi3i79f+7JW7UpTL8RUVq3rVfB4me6KeHAAYIyZYtoE8
+re6Jv1JBt2/aGm2594Ovxhon+oCXESglioYbeo188DFXTmqLgNbsdSjfPExpUsHunAlHpHb7wAv
zJCrfx84rUoNj6PG67rWaMyKc00NfKKzIseIo45bh49TThPybv/+cP5QqsoJ4tfbvFJKdJnR5NQL
XayDGZbfO0bGPFXAw5dnY9RPspsF+JvWmb9uqVvaJYE/k76ybGsni0Py/859nwZq+YXC5hOplaAu
gHUeeQ+4pitdha+w2RwdRoxsksrZSb42y4c+z0BunfSrB/GZWuXX68mP+Bdlkzs65TBOqTx2LoPI
PyWuhltx7w8R1lx9HrBlbYrl15q9z3+n5FohHdfRKvx+3REyyEBrDVc5h2fZOcO8sjIdb17yAXfj
V6uznGt+l0XwvnWQBCjYXRVQyO+XCwIT6pLPsOxhwZJoeXA1avEIcWqqYw7WRlmXT9mdyDq/Koqv
5qdPr29A/kIOCdTnWkHncjqlWsR4k/IH9m4PBf4wIIGcjtGNj5z+1fiG/HDOxU5DoK7ylTb7z+lA
RzCvCc0VGv9xr5536hK0bNnkJPs04B2JuuOMTJNWRITWosrszI5ABeuL4fXnEsBV4dkgMYZlgYrh
98eeKZPaq7nOJETbpJS6J4SDsmQWUrP7+yctP4zf3/Bvl7p+wo4SVIReau5c1kGlotYxmv8ryTIS
dxWNqWWZgjDnq0WNAC4O4H7lzk1lJZL6ZghdDs1ohtNuJTtaf/9Rnz0/HpshNEtDafXBvvjl6yTg
MyyLtnHnLjY5+fxkFT9xMQ3x9v5+qT8/SPnD/n2pqxkxDk0HSCo/TBa+ZCsCe+B8UuNVb/wosQ7+
/WqfLNhcDnMFX4PBZvkaw5VrlTfqaeeSwxHPZV2baKK5VNTLNr4sY4e076UsAxnkrhtgcHZQJvpk
GxrTrgMu7ITtWra5vrgvqY+6Hka6hriR/QqImetNi6O4Wj7lfCeyrdCByCUKQItx0tePzTTeEOhj
WEc5H+fKgJ6D+eqLqUL/bCDjPGEPg8QTIOuVgkuprSBoPFaAymtXWA23Lclj+NyanWfaQEb0x26q
Di5Asq7VZqFQ11Fm/RwHjTKdfie7pg5lOwVeu8imFznXWLI8PDjTwWbxlUVondN7q/KacdxJdYBS
I+0JyFKiJhZN/8XemSTJrWRZdiu1AYSgV2BqgPXmvdPd+ScQtoq+79eTa6gN5MbqqP8sqU+nJ10y
c1qDYDAGQTNDo/r0vXvPvVETktVw96ZBakvZvfz5Eis70O+X2PboAFgGhwL/TVHkSzKKRiLRAyHi
p6IXzBRTcgxUY71abmhtPPaNf+1F8LHbaldO+rMSZRN++EOrA5m3n5SoR9YY4nhsXkVHtji3zfwX
yLitF7lBgwgK7M3JpbZ2hPtayacekTDpoUn5l2IPojVtbEoQNQMwOPmqyzo18os13AlEMSZb4Qf1
mPferwb45ekmB6HftJlmUlql69RUHHMKxxb4NHIstU6pij+fH9UR+c8X+pXX+9uzDHFS1WKcTN9K
8N215aXGbhxwnNlUqTyuOL21hsXerb9rjDwLzqTdlO5GdC1Llp8MamFvQPvDAcTP4UpEJPWwql87
dnar/qNlE4SN6lCZUm7UiMu23Qdjqb4oOc/U999qlCTEBb0OE5kkuBvfE6EgpejPP+293czCnAE9
ENaQ8bbKnIvVqxFXYqIx7Fs1g3UQLim1q/KrdLQ/0pxIFL/8QID97nIsXMSVKHwdx37zavbERAu2
Z/YYDMi9N71uZ6o5kiBE/PMvfPdx+cdHvVmO2ziiTdlC3dHQcg4jTfFy3ft0Rpe6DIYS+nI87P8b
HwlkVNVIQp3YeYL/sdlkcb1UucOSrPwPakLvyfXam5ujupgtm49aev/8kc7v5afFrIKGCYAkoXtv
l1sDk7qWlzyiZSpuXUJtsZFfsgRz71h9Vq0n1M4/y1n/pBklaBkEJ/hj1OzUKh5L26ZmH85qHK8m
QK8aSPRBNToudbZVS6Hbz6fZWsLISu5qfNJKV2FzDFEvnTroq51G1SMzMpEm0cKSMW4JmmIQ7jlm
5kii214dQVRVWiOso6d3TFOADHTGSg8kEI+2RxQDmpsP9uP3HnHsLFwenwIZnt6vd6OwzDlBfk3B
hgBSnWqVh6bG89FM/TGycZ5tyaD5oE5+7wF3bMzxNudoh6zGXz9UrDFCNTqogUvUFwBP5rKxg6Uw
B20xP/753r9zOLbYZj3Hdl2FKXvbGRrLQbcHrCyBEnIo5QWTtfuRIw6j/n2mYb0WX9Q9m+NnAYPn
g09/b5t1hPIwOKB6MUH/+lPlLKJaqjGM0oWjle99QjLoJ7pKMZvqR6Kjb+r5ggo2b+MX9SjG+LzV
f8+RkB/c7Pfe9n9+mTd1cut0qVUVvO1ofx5p8u6U52iU5M0SO9+ZcJ0IjPrgArz36vGmq8pcN3wO
7L9egHUALuFrqMMzxvlKs0gRf0a6TQ6VdudO814d+pTY9eN19L2f6+quZcOaZwl/WwFkhj0usvNA
TKD7Ue0o9fE11D6AjXt1xlav2wc/V70vbzdDeJSvdl7Lprz79edqc8+024243xw2hzHaWc0SgKUM
LMyXMr1ujC6E0HZUq4KyBfDUOfTMP/gWatn+7Vuo/QM3isCQ8uat7gjBkmnMC6ae+UXFqvPr1flT
KVjVPFUZilxa2h3yI9ULUWWBed0P9gcni/cef8WK9PBzcw/e8pnjiavRa4A4Bxbauh30jd9MD8Ys
7//8i9+91WzUnF4oROy3NYjjjBXxZFx21a/P6p8abjGnyHfpfK+keAvd4D9/4HvrpqtOaPiQXfs3
8OE4agWZSRKCcUdttb6ec5X0xTABJsgAS23d5h98Jg3td+4rOxgOd4uS5Dc7TOObDd1FCpKC1ATp
mp8qRKZKrKoEakpKH3nexk8GpOLkWiPcUScspaXOqa9VLwwUyFH1xbhlm5g8gVpW31Upxr754iIs
ActzftUFqW//qvdo+uhAj/qijB2qklafpMR3ZEDBjGhCpRnQJ+Nmfs0DpfWXnQrOBNV88JHe6pwN
RG9xL1bwTdmDUvcrH2TD53hltFe9OWUdqqi1Jzx3BF7ee6zCEdliFs9pmrvAwkicI8+aW6qE40bj
mBs1c4rZSNVZpPVVFz3fm/S23Uk7maIO1DVRgnyoJrQh5uOIeWFk8wYpdCCm8mtnrbdKUzQj+3Nm
JPLK06EUrBE/aer6XZq6Zxvj8kb1pVTHUGmYxs5E6219kdH441VBTOXiRCRQDT9Nx9201c+UIkD9
m6rPqM5H43jXLuWTElEqpduI2soR/pdh3qkiePbEvWKZgkPbrGYEPWZ+VuVACw4sXQn3m74AQj4p
xWHWGCQYu8t2zmtUC9VBSZMiM6KwDhyz+csukuceXaQ9layuJloSf6eEQ2QDB5B4DqrCUA4Ks3Ue
PexJ6n/bBN0wzCEGy3pImmelM1X6UMl1I4/op1IsKn2wEO2dCkqi06rkQkrEpfSELlIFzdj2GGE0
5l1UVhvTyp///JqZ7z7xBDUapoWZ2nnbcY/I2EgXMCmBUvfBrrpR1yyf861DoKpS/rVx8VU9DUrV
pTxCRhwfJtKdUH/RXgm8Utuo3V3D9uKx21TI9lQlVnndT2HHV6roaPSL2aQ7wTpsFiZ5r/rxf/gr
xK+7glgdp6c88YOqJr48ro+6bC7qOVd6NKXdIfLkkFL3+vSjkWNsDMboUwI3gEytrHlsmPNjy0Ag
aG3hMYYQy29XDnl1CzPHI9edPo3q96tfptprypPTVPMHhwX7vbrN18nN5JAHLvvtnM8XFA/qqB1o
JtFGvLqvU10P70T5GZoTyL/r0VhD4hWPhJI8qE1n7TzMN9lWvaRKuaoa7l1kfaqX2w4ImczTb8oo
tTBLUe+m8nZUOWqEGIzLYt4MfTgyJZ4HdLYo0kb7HsZMDMgIcRUzRkI7A+m2JC8xo/a45XUUvXbP
1YVQ/reCZNOPzxPvOIexxrIA27bOGY3K+df7uaw+8Rs0G4M2q17UE9iI8aXvCeQFxaMOiK7SZSsb
AqE0hwYUpvoyNojDtA3Va6gkdX9+xt69N//4Sm9q6rUhRsuXbPkF3hA1isdjhPTE2SuB3p8/6jcw
Midhfj5nN8V/ZobwpsgBvOjUeC38wJhr2FrVdHKajgDKFecWwE1ix3y7opX2eYHpluKTbsbpWdkV
qNRfkK9+GjhkVJS35JzsWm6ZGr2o2+TUxgmR0Ee+6vdqUB8SE61UmzbFW9r9ApyanBhul53oPwpX
sl0MZy2fr9XWo56tdrHDwQYewpP552v1XmHiK0swnlAGAm/rf+E0Obl33JaeSmtBh9xT2qvKS6lb
8/pnPzQfVAmWWkzeFn98IOdrml8GwRhvHs6u9DVvVr+WQ63SYXTZfKtm0qbaVgxwhe7XyHwUwvi6
TMVfWdmhwBwegKIdzFpgjy5+NBEJcInxZejZPwlIvAeUc/Jl/uyYmuLSbKv+oIZTardUj7OabLYL
gT0mHTbUb2obUU/8hPtPzj/VgvDny/ruvoA/HH86Z1bI4G9+JHmCom4ERxlLlQMkpD4WOJMKhFYt
Exd+sN0mMD2XQ0aDV+/Eg0bIxViv555bTVLxX2lCwg4+BGWljIna7us8mIiyw/dCdsO1+sFtYV6R
sHWy/KdeXYju4zSsd+6VyaPhuAa8QfAo6vH5RzPEb+LEEBmBa/RLX1ZrAjNentjiz6rs0Hp9/+fL
9u7HkQ2gsPmQl97CWEi/cnOHhMxg4SMIpaD6iM5mY4CAS8O6zz+o/lWuzdtHkTEQJnWIOGgC3jrF
ZUQ7ybcicplhFCnN9ZxB66WZ0TtKNTZvM60+EHF0gfQQlmhUYasHA3yJmoBc1Q/6r/98anYPSg9/
+G+H1dYM88ljiwiMIt4RDxqOy4AAuA0G7Y743b+Pvv8fDva9SMow6fo2+db/k/JlACJQC90/bspv
dLCnf/83/o9f/tf+3/93/+VtzNH/+wf+gxNm/4tZAc8O3WUgWa9jsP/ghOn/8l2WVNWZZUkXDh/6
fzlh/r8YYylJAid+9MEuO2FX/Z1zJP5lkOCg6wptwUSI89V/gRP2ZsKA2MTjSMH8XNBhMAUf9uvL
GyUxS5Dm2EEdi7s4XXtAdOkP4WvrvtfDtQAaHpXDjIjtsTYXuCmt1A6ibL6S7I3+dgEvVgxJc7Jj
Ot322bEQ3LmVhuMmzx9td0AZ7FRg1cmXZS9WBoOVXPp+kdeOeefoLzn6yTKuO7A6KZmPRWJBspYL
8Yat2LhlT8twje/iyAPkbXfP/To6W8BiKKGt8oOFRRHb/vGmv14Ly7F0THiOqtXf4ihqU5R6tBZ2
EEVFBM0QhWQBVspdt5ClQdLSgLvCULoT0VCFnWPP26VsP3U1TDOZ7lItC2q/gFkeo9dUdGMTPwLQ
4WH7j4ft9u9d8Bd22K9Tob+/p6cm08AaWAXeCgK0PF91b47twIRgiM9X6zdQCUjAfaE/TJfGtr8N
GudBb8WuluY1kGTf/u98Cd97BczxEDtvRXzT6NlVG8NHrS+5jJq9iKwqqD0ixaeVotgImqXbxdsy
tft9/NGHv+1QoVRTbThWY2EJlAqqkPzHlqOZ+QjrnjvVJWMFcbd47uk2bF4xzh2NmWap4HbGlKts
IuGkQTLLEDsHs+KYz8Ng/71M/ue4mbfNqr+/EGUkgjGbLftNsypPJz+RnZKNu7jJXAR1ByTn7H1z
+tBpEbTwpbwniXJvt/5THmnHvOCG2absdvXq//jgAVEv7T+rJ/VtFLmLCldNtN5uWUMnjSEawDs3
rnlVuu1zBLybUj77DAKbRHZtjWD2LqFEgb2Z+iyGdC6mTdZaffjnr/Jbmf36VciZUUFawjF/a545
0EMFXiqCgPufo/DZp5qnzC+Kq0jKOag+IRww9lMKInCaOYk3OoPLybv4fZnszG78PC485k1QLMr4
VZGGq0OOy+o1Ce18wLTkBKL0nA822d82fdAwOnUnSy+CG/+37r7vL37tvG76i99fTdSRl8LPz2UO
oS9pWi1MlBgws5Jdkox2sLKpbCtP2xEfUp0xKVsBSNA8HNolffjzFX3tvv56cxlyKJmqo/Qxv0Fz
ioQ2iSVLK3AQ74EjABvqElrCorQndZJJewnPeqSvZJk/0B8f1zLOdkyratQQ2VFMoxtEBZIaw1lJ
btCGJixB/mzpnOdVfGhqi0cCmuvWdBbqCiH3GMTGg5PeLDIi8LrQduYILNtJovkUe/UnWbDetSut
HuGckmn4GUfI3/XJD2kjf8P49nnyFjNIot6F+K9jFChtvluPGdjqWKj09ewjvsPociaJ7QRpWvke
uNlxcoEbDoMNE4FbiPpiAJ6vnSndGmV/M08THrXGZ47dQ1vh7NyNRnGWlWjomNY//3zVX6vKt1fd
5RmmWcoEhEy2NytOZntLITE2gYiIbcIGRpEfljG/SWMI/t3MHbf4veHoWmez1PGwRSO4dNVS053x
XMjODBvDGnaeEx9yhXh0YLG7BsxzmYPajnQ79NJqwzEPr7Jssq072wOzROly+rAZ6nXu2TfIUFiZ
Q0xNC0IRC/imgnxRZzLfQtn1drA9AOTbRbHnouSAPxrCC432apoLY+9ksRNYFRjtKjM/Op4SJvTb
oqNYgXRv6JX7Fr6fX6+QXC2P9cOgVVcOOA9Tg8pgJQB3ytNysxIBQV+Bdh6ZEMxZ0J5TLVesXRtN
Jt3NmLfNwW0j/zjpXX4yxzbsNH+4Sitz1+TOl9Qd26NHbAyAdP9atLOzc92J3Om5uJ1dE0QnVhfG
QNkORrN/yHUn3fq2yo/qY/9h8pfPEkhvkIgCgIRpPpFQs+3WhVa31qGRH8crncT3q9WnjvHdEU5X
sVzrle1dYXVRjm09v15kM26Z9Tael++nrLIDO8rD4ks/TpgfHf0q0UF5DzZu7MnDBiYHbQjXyjw6
LsFJZNOdx5XG0kpaS2ZylCUh+Y7AZjTV/aa0NReHlCn2PtO82icpYa7H+H7BTh4OFtg2P2vNYNRE
uteL/KceE1EDMmY8rIS97WLGg5t1mf1b04HeCSV9D/EIDImZQfkA4rzD70UiiN8BGzWqZuPO0Sfs
u+5+tPVnay2RtNs2PeBqfiqcl1Wz3Y2zElRhdEdtidwbcygIBC5sD6t14pwZSAG7rBiFpDEB2JNk
0k4taxCCUDkbD6DxpprgmFC9NsglKhDfQxlGujHs3dwT4H5UzkVO4wR2fsi0sDs1+OYGfw61FtYT
iRZQ22v7fupMTKOcMMPYJBEXPX5/So2K46+rNbumwKRtzwBgEuETIC1kHcxk3hJ/EH0B4BhvLRdV
e1xN8Sb7ZA6d8+IQtUzKt/mAtSsLGrO9GsXqHXvPck7EalP2acXNILSNrsvitKyJdT24rtjMc0dD
UCeOPYpMzoG1DZj6Cty356+Xzl7nQM+zfNcBy1lj5ZcsNOvUlel33a1PZFSkl773VXIBfyA3bi9t
Xu1jm4pZxPnfH99Xg3EgqWi9TteZLqTlLdfRsBwmhd3vvXAwIfc1ZX5rL+10nIWhbd2G6N2iqI92
M7dbe6YCF+Vd37f1xZkJPkBu5x5z0RFfn8YPAFXEfWf5z2k32xyd6+2aYTHtPbdh7deZg5QCaotb
8uqUc5Cl+E8iresDkdfdIbZCY+jTY+NnP+UK06BImuKa6OI6aGReUKhnuXo6vJMg98iSsHqacsUU
7pTEieT519RFOZwOJBG1Lmz4Yf5rbZvlNlKRY7w1z5FnTwHi9OE0NSYPsXh2237YjV5fI07Qf9Qz
4dhO5RhPAHdawPUpSfVsad7QWfhPhUFN0z4ZHpwju461a6BYuZ6DbViKNBik+VlOtHe01GFKoFtb
8r1PuoWkFoNRcx5bAoZ0fwZTos90aaEQhP5EL6YG3fNpWgNZnyezTj4vhl5s45ogDt4fb2dEUQfK
ZkgDQ28agOVt6Jq5Fcq1+Rl7ct66Jv8cJWN7tYpD18Q67nHtU6bRuCgV68Neb3ImjPfkgtzO1kzC
UHoVkwmycZa03XpxfMraYTqWtUsd74FLrxK/wOJj2qeudu6caj26dlw/mUO2FdnSX1KEhJs4xpQd
t+lfsTuIy7KaySnzSwWZk7TU/P7UJe5ex4V4GZrqjnMoUz8ijRi78Ee0ul9TZxNBsOHDaXb7TYSr
VyTK/QrwtcUBdi0N/lY6Hsgf8MWYqvDejqvTHpKWcCVtWNoA/s93vztTHNf72JjvcrsQQHn0c6lx
TWamRdsm8jDgWrTAtaXRd3qKPcmmXHazYWb6mBHt7AKzyqQ4RMkT62uOyput0kxGTMOL83Uah+rU
WdlVUbv0QOdxm5qZhCHt07tuOiDDI7GKo6xOVuSBT54Va7/yr2zM3DBBPH2n+UCHk0fpaA8TSuuj
s8qnKosHlThj3MS6y4kh0nSQEqWxAZd26YcsQcbSYvu3SZSpY5cZh+8Ue0ozOot1FsSeNh5jxzO3
5bQ8Fo3ASwdidYf8ZmNIWYZ2mi2BPXk2Vs5xgKGT4/eujZovA+6hsKYsJAzrmvZyH0idhY8OqRl4
CwETQ2SMkCRGbMtGetQYygRlVACvXpw2nO2o2fiGuGoIig0KowH4L+QPGIjengDSG9ucRUAOmo/F
Liaf3T153JNjET9Qa1bbbueORnK2Vnc8FBBtHC1+bCousNUmL66hrTsr1wHAOF59QrDaBaWZwmtY
p/mUrAydqm+NiZ+yGoG5Dfp0Ik6GMVBn/nRy1vsoFeeNqbfgCLA7Bp30Y0xHGPUdT6ZHf1jcXREt
xAu2875QHxYnIwijORvV5ie20NNJlrKrp3jt23OUbNa8kuckm570em6us6j6S5ZdkFq9vCn9XmMH
nXazPxwNKdatsUxl4MimChY5zVwz4mydVudmlXN1ydr+oevLbeknbCGeib13lj+6WJNX7UiRskwE
zRA8TkhPFf9lVVMBosbhOJerY15JAEVngcoxl+iy9AuyTDrpO3Oen4iLIWChTIhmaPNH2j/23eDt
k6Puk2KaNSh1ncK8mbrMPy7AksLFYJufGk6OsTN7oTRBL1nTralVBSqq+W7yADZZ0bqwnDruX/J7
H0cEUjnyxW0H6+KncRHo+lQF9ObZtaZ8CcRAek/npMbt6CXjRrM/l3ZZw2W1CUXDbN1HVoyaxpi3
erfElzgC/miaEsLQT+EW3zooMLdrBZGoYZeGuTNE5WGtqs+l6D4Lc0kuk1z6oGgsnKYlqT7NoHc0
Y8lwnoU5np1ytKGvNt/WTDsUY9ydmUl1Gz3R/FOi18+9KV6KZVjPltsqeg84xZzIr3RZ5/vMNkGz
pmYDu0BL9rODIccZNEyxhPhtodas4SCnez/O3d2KY/ner4o94R2PrlkBXPMHHVNki1WBD0RcpwYz
/G30mmTv9sbKnMC3KDubbBMt+XfDSLu7ZsJXjkfY2cdzJYJYdv62j+J6PxORWdJDv2tk6EobFsEI
urYfaPIUzUReoqh8pGbNSz0Z1W5ZoirQJ7u9JC6OTGtKz1HsjSfH+Iz3OEgAY3yyBbyUNV61Q+tz
su380T06uSbu+mI7IEa5Q/q7cXWB1s6CgzYjXA0NQ+T7SJfA6XoSW0m3Gr5WPjkms7heZzN+APYn
wXdwTvGyg55MzWnw1t1o27jr19Xe1gNZWfmS5LA7ivuxWlZcBgtck4YqqltfUqK2jy7Te0gzh8Ea
rMcpXb+hunq0myy9SgixCtPW4ZwZz81+5VhZJ8nyyaWjttGbwPKm8q6q6oactyfGb8zxauuHLTPz
GHk1lqoMdqneo7Ids3JTe/2lGYvuCj/Cc03CDEo6yz4Q1+nt7dT84gxRcYJsvNWKzt2CNps32eoS
Xao1zm1rL4920YFCr7XsamnUZg0RKRxjQw/HhuCzVM4GHBrxzZ/T7iKjfDikGtz8Pjv4YzLtqoa3
GsdxxCtjGS9wbPYYXilK5GbLcn+v5ZJlIUpfhoLotyIV/ufFNAJhxdd9nDafM+9r3WjuOdPn6QIJ
T09nF98op7F8jrwLGvwlIDTFOUidFMKCPM2F6nHXYMkPU3sk3CiXFefq+zyucd1n002X83vKntPs
nLecI1Bghf3Yd4iROVEI6Z4mj7wyN3a9c+Z11+RA7suW4LysXKwzT8NyKaWzgfUormz8UNuaFY9S
B2P84K7DLi+MO00j4VMvk9MSldw9s3F2Aq7Wzi08awvnENhe6TyJLI53r6lyURV9qgk6P4oBiqaR
xFeG/kmmbX1joIzaZiOqTk9ow3W0GCQlk0O34vw4Z7lPX7QmKpht1I9G80DyITm0wxhvi2wYDljn
vyVOzbRfW+IQjZ0R+mBJwl5j616E+0mTSPtLD9RoDgYRTJxH1ZE/S4u8hkiaZIlahJSVFdzKqk35
CxeDtcGXaXobJ96m76aOsX6T7YXlV+fOJjJ+mm18qkP5OCOicOroXEpb3s8DwJUFCvHGz/Nx27vT
eogcBIWZl8bHLBvEjuSVp3qd5xNhdFowFmvNcyeI3lpWGdS515x61sPcs+fDrGmntYP6khQjI8dx
DeAvzmFkayNWQuAsNZGmR6YG8lAPq72hK2Zvprryts0oUdxFpXmKxumnFhkXD47boZAtxeQ0g4ok
f2Ho3WhTQW0L3XgkTK9wyJ6pwI0kmf2creRqogqanrLmNiqFfEmzy5KUw1ZnXbqNy5rzb5Lu+glR
jdtVAH7l1G9TQaxjx+x3wyBYx2o76HfLKDaZHMGfTLp30Bey5eoCyoo3gX+apLy4owXRxY8YdVny
u+PzzySk1nD+qguLC+9ZD8JnhY4bCJf5mOwHrQXD1QrnCxg/i2jQ02TJT5UurnV4Tylm370Ytfo8
jBwWzRTlkvpbLmwbW39tgqOowbY025j7fWMIwHhizI8tL9wmq+gLJZXOcEEbuhOX9C/8aT+7Qh9v
5cKItzLSl9TW44eojy9azlrnGuDJ5p3F7My37W4nbGvczTJO77y5YKEZGgZsTQ3j0S6LoPWdlDox
yk7DOAFioBe8a/vyLzEOUH2+Lj+LqMsOtsvJhOW0OvSCd6ASrqSK44/UHAjwG8QUdh6dikYjDM9o
3V0eJ9aD5083dUIIX6r+VwJPhQdPv0lcKz6P0aTdzMu3KtIsgKRVtq1H5yu+F4AkcrnOG6AMRnXF
hKIkl5LYpULgAFJwigQayXZo5wya7AgKIz97pCmeJaGiiemPe72pOR6Yz1bGkzcLjqK6a+96Iny3
xtReR0V1iQU/3DTy66EF5QBTjiXWoTtLFJhFH6SYw7padz5Mkg290OqY6iSGWVn/LeUUGSw6ya1r
n03PleENoTCb5lhONXGQJue71RHgRgoNSoOfXVykUCzt/iG6QGJCntd/rnmKr0TmNscGcZfVN9YN
SJSCLkMUQ0k26zJDRKQxd46iTW3RCyb/k1ktTdGlg9pge3JjuWOwNu4PVH4cMZKeUytkoWwC4MQA
K3Qy8ZnQqJPZZ0QBLI/VMvBNqHVG/ql6Qr0GSpdj4CVf0faUy1Nv9nu857dL1nMkRGnczWOYuHTQ
a6nt6LIjCZ4+57m8zNCx4my+c+1+vF9HGty9rxNMVXyP+iHdmyqFlQK4SBaARxFphWg/oaeq83xc
ytB2LQjo62bxI3/TaLxjK13Vsk7oMVCibIy8CjofiI/Z6XqQt9+Bd7K5+vWmX7p6Tx/2moXhiSU7
ZUq30WuuWGoRxyL66EvB7/dULuhMUvF95udB3C4nQg+NTevk4TqPVwtr12ZIyH8f6NSaZfrI1ARx
BKpcslmbr5PZKSN8/BgD7OVIxoLEYY2qtdZOSCVuG9iiRj39EIV21WrNF4MTbqOwE/LkJNOhSMy9
5sjbtv2ymnjsbTSFdXGjj/EX5GJIxpgjdRk8KfmjHjN/o4/NtLHt6ElzReDa2pGvpkL/2mtTVufW
AF1Eyqzck+mWVKHO5N3QlB+tW8jQ5D74G2bj5mZRoTTkcBJKJg0GIdgCgGhp1J1Tm+zoGnH5DGGg
9FKJCnMJezkm9VSfSZnrhu3aZmxpg25uusSZNu1KooFeA1Vdf9ClWNj69YWjYGqzezeM/trPUDTS
0Nfqn7WdhwL6T4AujfVG31fsAWHtZWLL3roZEwf3Gu3BemYl7MR8HeXIR21P+9qt47wbIPJlKLBf
d1ZHPKSOSLZjWpbhUJT9J23NtstcPveZcK7bqbY+xX797BkOX250k6toNZIwqt3kcbR3shdfOmS4
hypq/XtjuuNsc1d3tbGdyh75oJNclQXEWsvJ60Pp0oCqjM1oWYhYHQKNu/V6YIB0XQua4bY3hkbM
EdJYOGG2BaQT0hsBldpsayIzt5iDmD7UGsN41cAsHX3clXeyy70bvRu3xFifGfDNV3IknVEv6v7c
pudJ2Gi+zHHeMnIm0ZsbsNeqTt+MRtweWtGiA2oJoJ5T55yOXnS9GqV5pU/uDW2DaQuK9ohLZb7R
swXAv52k22Wt811u0InJh2Hvxay+tM+Lo61zQu3n/DYeeQebfkI5KZKb2ILJlTrySpMGEMuETZcz
127U3IoQvztIURGFqOZexea460bCF5257vczp7MQ1Qp9N8RD7iC9EF8vNCjE/XsU5AkfpZFMZ6f3
omFflwuDQHLTz31zpk7TN416qwyHk2RcsklWZPJlPXWOqJ2DnWvxLne7760sHkRVRtcNVK1W6N7F
0nbN7Bf3nVMEY3Uz0I+ixZybAdb5bA8Zmb2dfKVwlkeMpO6h8NyLE8l1X9pdzTqX/Bzc+hOranTR
2vh72hQgw7pi38vvmdG4O3seh/tpso8FU8U9Ue0EmpR79ssjE8jlvBBGVVj692GEeqO5073Nw33G
qvgZp8A2IYvyCNOC2GinmC/0qq4NB/pZWy8PKnOxEROeoQr4sxkOedSdesP80pT6HErdjvaM382g
izkCOtFo3Nkd/fGxj/wz+Q0/wNrC9JSU+rbj3Qsi63elm7lQOgDVey3DgUTqwdAhawBu5cJD7PMH
h8D6lk52Ycl0M5QkHBaifxhkWuznrGNCNmuo4YkLobzFVNkMQYT3YztSjAIkisOMMEas/pO3y2nP
BaRlS6jIA4Ju13ZCu5q8zdhPHANZfPLEuiLpOx9K78XVm5PmlDVhiXHLvOYr24a8kjAUSn+FJF/+
4OzXbToUbzxfNJq90dzUkbHsST/yty45xvQqDCYc3hjYVIEBIYGfrVIzb8SYFKC9SpLCJicNfNe0
rlKYrmMjzTBfqzZgdIXD0C1B65KvUUylf1jM9AYIfnFKKhparXM7pDRok66It5n0vN0KAM1Psj6I
sm687XP/ZW3tE3ZCscucatzXnqRLyfj2emW0ktUZ9CabBoP0e3rcMVHOczRddzHdYMn1k8xa9l2i
dReqnPFCznzuy8Cbo4VnAlh8bYAALTEy9QQ9UVdUCQOHvruesyG0C1Jt2yb52qw3o0ZGN1Axd5s1
83TrJnV2lw0MaTJZf9XAILN6iVaNGF4GtKRw62vzoFesDY5nhXSyN5kmeBdSYV3PNbatcviajbl+
wx59bHs7vrFsfkQ03I5zpV0ZdqOFGZngJHUw1ivNhCDnHDqtmx6rTjbMQvLN0A4Agz0JL1mjWSSI
Mjaa+iErmF6jVrvT5ZCF4+p98Su03H6kFwRNa3bY9V4SZpnW3xZ6DGDB3OK/mI+pZ1WcEuk3yqzq
QnhkkQyrmhwGd+4vs0VI+gqEZhvjxz21CbsbXX1sjhDxaw8aHL3G8ahTtFqchQ5WV3OIzlZvp49i
oZX1rfeihsqqjfct885z20OmG3iU27gZD/1V2xXJzrVIu41tHpiJUcMlmi/N5PcPjJlbJANTvuc5
PXfLRDhl3++7/8PdeSw5jnTt+VYU2mMEbxba0HuWdxtEdVc1kHAJIOGvXg/qczPdf0yHIqSFtGGT
rKomCQKZ57znNRgmbNIyP+llbK+7pt43Ue0vE9PS0RAY3wxdC1dpkhtLNSUbX3kNuddDs0qpb1ji
oMJHxpvt1vFeZFWzlHpPKrH0X3OTqxKt0aWs+LwitqZ+20oK7drMDkQapJukSJFchqFNEK3SV46X
fw/z4d0uim05jLvCKNttNpXRZuwwNTdzknObVWF4Sx1Ul15KvZhx3m+U17+IQmNEuMkL0WzBxOrd
2ApcQE1Xx69uwvofO9X1mEWXku67xMb6rhoZzMUULBaF2Zolhma3m+RCa/oebC3Ax0ezsXTM8CVV
+q1GOMjFI1Dbj3yyIKJ2izMhAm3fQdGkkHmLOYnbmzBONnxYBRaMiLaULEA04ksxZ3iLkQqDmiJK
nrFpi25CwcEY4M0v7NRQp2A0CMv1Y6FO9lswkmMf9xbu6KSULiQo7LKEDMb/1N/3xIvbA9myhk/i
eOiVxImQQS7DeNoael2iqY+W2HB+SGcA7pBkfvdzink/55nT+LX3AxHnI6aODiZZTWB3Vy1J02Xj
e3xPRLTnZHL0Y9MwQsgWxRzjbjCtoeSmgRsVIe/DHPfuP9dpch841qUkC76YaVPWHA8f6cOnowPZ
TgGwXg9mHvaqwsTWPhqky1f+bhTaTViPvHY5nus5ht4zCKQvkBFgtU+TSFZ9mjTVapjj62ty7D3s
E7Ooew+dtF+5c9R9ZH4zfEJSNMpzZhLfLPngmDnSk7AwxtNEQC5+dXLV+O9d77pbqzfTkwWy7ojU
oSbzt23R17u2Tn+4/VVm2huIdXcuS7XyyPU+0b/lRKkB1lelIioklVt8U+UK/HUkPjyb9jbygjCT
fMwEGkHbhpwI1rSWMdKWtJD3sp5ehxBrQ8m+urK8sdqOeYtE3bRSsjaLc6HHzdotGcSVfr0X7nQS
vZXvtDQbFj3rAAkS4fDQEEBWh1Nw78i6WUxUtvvQUc4Sr2CLLANDBGv2+5GAhaLfAQ3qJnQbyh5k
7V5DJiXYKS+pPtOSIVQbj7tQ6tiphiCQ4eTAe0P/cc78/mrCkqYTKc+NYYhbLD69Uz141zqAaKTV
vHtLc54wEbTQChV4jpTyYjWxtSOn57VwsB38om38n6WvPotUlJ8f4v3n7Nq/JOD+PxNuC+PKgJ72
P/7FCl29N+//7bNoRDPOEb7/87+v4KzWxfufWa+wE/7xV//OtqXotmCmuzBWXeJJ/51ta/6BFwnW
fRY0BpdWCA7lPzmrrglnFZUs7BgdOjuA6X84q8EfRNTBV8Spaf7vTP9/h7P6S04VxGdofy7TNc+G
Av0z9ZDtIHZTq6xXRLubSaytWfVc4FVV75J2Ah5Q1DGp5TVQDwpv1Ve/oWBBs/0rVdTTdYYFMH1Z
I1AZzhZeP5FdqiLpyTjCXhfS6LsiH8qbWvkI5+E9ymMGZunIwN9ZVU4KpujJG375FUyP/K95dJ41
HTagdgLTpVVq20YxwEvq4M9PNgK0zaMTZv7eLaf2VPh+SxvqnTUooVsLs+1F4wG0QxgpNkHbYL2i
eTY9Wr+0zfiBb25nyxiFjmyd7aSJ2yjQr8qbfcQXDogWbBVng0cu+I24t124OUMR1NeQPrbDdW41
teDrNMfi1in7hy4QF6PBlLyR67FKx71T31neoknrtZqtsPHP109dOqpLlmPM68vv2GER/FOF1l0t
iciIGzpP3YCO2cdIiOREStNQ6uapTfsKtEHIDXSRYAPJIttQYS0DjigNIwWjSKP2mND+MwLFDbqu
LljvQjJgEJ8a2jYJ6ucmdnKCW+4Dg2lshunvekJQss0I18XsmXYm7PJs6dGXrtJOT3HuRHWXCQB/
X5b9KemSy0SvJEXSHkI/djAL7ahvaoFrZ1n6F0fYPTOddryYbG0G1lTU51oYnRqfEq5Jq3XHWbIH
DbUueqXfCVKQHnom41h7mJuyml4cx5nL0za9NZVqMWBnlbfadas3d26djvQf/Jf0lvYK6MI7DZnm
YkQaQqcBbM8ZBKUTuVz6mFYXGZMVMuScBSXpRsq2qZqmciQyi7QZtlzjApu0itz04FlgEW2rlmyV
z9h1JddEw2YUgXO1LdNJX8ajsk9fNz2s7VOclek29s4BJtcPut18QiDdwp7SYUsIrqJWe2n04dkZ
a9BWJqcX1PBPorYWDgd6bU+je9Aksb/gKWLZGJpBz645wcLKbFDyGWQ1kHhGWSjvUmZmbuml169H
A6QSfGop4IqpusGH8gk7dkFVVLvnEl0dGgtlz5O3cCsynOQrVT3APfmG4cfNmPXjSx7layNEiOED
HlI5qGozunlzERZkowXYgLrUMcjXfPKzCL6GeOSu6tbtL37lI1WcwDERUsgHFHkFxFgzfEzN5Ic8
C4W9cuVAEas1+9kDp16VAbDSlH9qXTy90hXo8PRMWF9mi0dhzWTNDel5jHrLmgW5woOz4Pf+dxOg
YCvNuMSyNryJ3Ci4s7SW+X2kMyIuR3Ucx72g1TxWafZA2ky0D2oDTqE10pVlYYTYGEfAaEy+CQrS
H6X7vSmt4gMm57hIFbE3bVuu3djql74mn6xp0u8s5cOaYpf120zuNTxzS62ur23ILNLJ7CvzuOjs
MR1YFTJnWBtKB08D3KjdJovxIYw/cAoeb/BWynA+dF+z0Ypep1FcHI0EHTuNhgfbKX24QjJ6a8r4
MYF18cMJWmrEcQDOysp1oOfth8ys74UbNveBalPyQVS7j/FrCGGYYpzHDY2keWxF7vEFzXfjcXJh
zhsZhqNuL0HsAnGemm7V5Ph6FUNJAERuiuwIlnn+ei6ftJHmWBkb6ccglL3p34xlXOzHrlz2ZRTu
4t7ot5Ftm7dmymuP0QsD+XvLLQHz8uwQTlSXA8oFoMLsVPapu6jkFN+YQfWMV/uiKsrhNQEeYYVL
uFTObCr9FtftZanXzjUY+oOXGPcJdrtbM9GeEisat70dnDDNIPOvqr0Ddei2LF7YHMdTSyMd6R0+
BlPWrOHMVjlpDIHmqpPa5pC1CNrSj5UecgmU1q6x01fOUK5CT+LxSGE79d0zCWZoq6wwX/dGBSLb
a+6uLU5mbjxKn6FTL4yDj0vuyS58TO5TmroIQ3mdq26r9bPizKz3So8WPTmYe3cwR8K2j2g2ICu4
Mt2NDFDImkqe/S7wVi1cxK2BBD7BvGWeccRr3cWRr3WJzqomaawGhW9WaZvfNM+K7r2sWofqGOKf
RFjZAE5SEI1h1T9EBF1F2Yi1xpFIJDuOoDu1/W5uhYxck4ehMNuztY+qDSRTYxuiAsRh8r41NbH3
uiR/LnpmlwbNhIfk/xF14OLrad0pPXICkaR8PWxhne/wiRNr11sbpeu84EgDmMyY7ibqpbopTdhh
Tt70ry5+f6t8qKYDrW37TJzHIsw9jJZDDoMKhnzz9WuQEU8NZE6QYjc6Z1FPzJ5q5GWaogGtXt3s
2sq0iFp0YowKyYcRVh3u68nUX3qg4koEw5M3BvYJ3Bpoqkp7RM8NrbTU6qdau7dTK3kUCTmJA5yf
LB/rJ/iE07Ug2DBIq2PgeuXx614ZlLSZf77bl8kOn5o9Z1l/0AinPIj5Xu13tB81apl/3h0zU+0c
aW1g4jU7Z4h+JIFdYZiC+tnXJTGrWuadGJyfERc6Z1k9RmMlLnmoX0vbPZhFm6wytCAY/5f22nYe
EgH98sFX+kDBEwyHnrCBnIwC7o5fd43/3E0C571M4WmUBfFZgl77xS/iYl1NjJMMcbYGF9UPvl8v
U04+fJJZhGCZGnFbaUrb0OXj6evGF6Du9tg/mkn/z6csWeC1DwEr9mplXYMi0Q+NOUxwyVkaCq8q
FkTN+qQ9ev6ZwvKzTsCXdYPUJOC/fS9L0PqvSZ8ceDG+k38/AYeLJ75+ZiTiLgGE2qb9OBy9peO0
+nKMg4psBM0/5U16UcwId4M+MC2GGfcWs2jlzptOfCMDSLNNvsdqCm/bOHOWkMIFWVHd3ssS8U1a
eEsA3bkPIF7xuqkj+5KDDO98b7D3yknL84D9+bpuphJE0q02diZvFF30Wwe9ZsX4tj/YuFc/atW0
/XreBqKFTuPYq15nBFhZrnb9ukmiV8SziauVN6QXLBxnADgWeX4X+IopewryElg5TR3iQ9CPOMy3
X7+TaHayrkZQfwjF3QmTaAhUrcL2eX4Y5jV8imkg87nyGdIGCDSoSVyKylg7hEWMX0votHjmjf0N
8/f+xmtVsLc88WEwVLsG0zflWf4+1iebEkJMT7CwlhP+9ScNVnVgZNHN103Uti9oLtD4lvqq7Abm
dLNXaDIWFy0/NhbNcTqJ/EPhIV7Q3xcpkgO9McJtohnOuu6wJhrYiXljjdqEqiD8SfrpJe8DY0W5
5z0Hg3Ofp8r+xB1lHTk+DryOt/DtKj4M5CgUiyQo/IP0JxmuZcnIMkrU2i3y4dzInmg60fBtgeCM
0D+QsPG8P6U01x4muqcp3+uDT+FXz7/79Qdg7+bWAOk7eqRe4GAI/8cYb9PEcy+VHqz+85SlWZhE
uPL69QtfzyeR0+PeLH58PfV14ylYL74fN/j3QMSOgXfBWbUUHgB/2o8ZWRfzjUdsxbUw3v7zDOTb
6BYN3MqTfnX5eh5cJT5CwubKF6gXomnOk/GISoCg0aH8srrnGiBBVY39UPWah69/dV/MTzdDOe7R
BJRwYfmjJMiZfQsymb7+CG7mU95O6qavGT1Yyl4IV/orbQ68qBtplTPpsjlmE2ze2grtZZSU7TF1
zeboOhMGJDDB6iTLN1TRw9vY3lS4hLyDV6Zr8gX9Q84Sepc70Y+v53uYwcjh9PhWpLk4VcBSKzX/
AVIegsUM6wXuuNiSUFDvtKCrnhwzPDg4D7xrnjssHWVZByaB3laEpfNoBBWrnCYiIogC+7ELYEaY
nazODlvOo5zCH0adG//4YdnVy26UqPO94cVrbXMz5qnYNvNDzS0fXNJvz3ruiE3hEDMKJ3JYE3i3
i6QQCLlb9v9xp2ljgIVl/dYz5gfCow+AhogxrZF9x3qUD7Kpy+GO42+cq7hNn/Dduh/k4O1oEGD+
OMC++BDaT2jgph2ZSvrKFp4N1R/OxtBVw5aLwX4SbobBKLq+Iy4s9hM2k09aJ7zr1w+T7JtfFfKR
lbu7M/xh9/VsK2PwrjiGvdaSvhXWojhOUZzDUYfqG43lgz9TBVqhOKkEFFYGqm9gnu5mbBJzKxS0
9KRhgkuABxGf7r3ZB8mZ3KFsOaLGPNIX8MkHsYIIBfFqJp6mcCAO1shgqOhxnRH2NSw4USJ3L0vL
ekbCgyVHko83MY3ltgCrIPdMdrRsmtzorrLuyPPLkHcG1ZuQwwV7HSoo2X9a8ELXwmvjI5OCFiAz
T69GaDpHPe0RJ3S8c81SVMyq+W5C8Fyg1LwZVEmpWwT66evGj9UcGTA/TtPihDKR6V3gR8e2QoHT
SFnQWNLVSbezyfHAbcJmCnIDLhxtzLwor2GKlWmuUpgdaY1cPya9Ncns6mFKwnTRZ1Pw4c/BMJUZ
vE3DoRJFvrZCK91B8SmfQ41oUr0f0ks3euVzaj7SqZHdl00pqlwpb4aJ9bqz2dRHdy+69MEZ6YUS
R6h1SHt/XwvSklu/bl6baTqKcdL2lc5wo9QP2CIf9Km8dNRO57b347WdG8Wqp/2t9InQEDs/jnAX
jhpgL0q5fz20BrpZDOyKXT3e1m1qQiIQ2pOT3HSj4SwMF2Yr3Itj6TB1GLXpwS8UWp+4eCCG6bXt
tOSiNExIoG7tmdnajGUc+4amZ9NQKJ9hicQa45DYX3gEW2y/fuXrJgviZlP2prmEph1tGSbBLQ6Z
tn7dOGUQHr355uuhymf2hHMwx+kQN4F7Uf7455tIZz499mz/o85wPTFP+lzBWm0aH3vdy1d0K1ix
K7c5fd3Lsz6j+D7SBepbkcb245RWHrQO32R/xjnW8fp9zijnOAIDbVDeABJnkqmB3yAyfrbc6KVM
Q9BRLXlRaX4G8xru8CIpbw1Nuy9jLgC/KxBFd/W6tCBGFhiqbj0XoXI4CnXR7FRbkRjprrtIXMmH
hZ5fVvY6YSRVap21RpKlNknHeLlOjeQk0wYPuzppN0xw7FfnoagNmoLG0ZZN66QnGZHQqblJA+e0
ZEpUOTpBPOu4X5O3SPNGfX2fJNhWBf30UtlWufPSILqrTO3F09Lg1emgwKlIYknR2M2TpPQrouHJ
8qENRY0u4Zg0oCk1SdrQbqieCgfKRwJzaWtFQ/yUxePm/wI4vP2UM2qq/v/AhnFj852/w4a3svnZ
0ABr/X/81T+x4eAPC684vHmxhneNP2PD3h8oZbESwqMGtxj++Tc27Ph/AJjqYKUYF0BTBgD+t5+B
+wexD7bhEX3hojjDXeZfyPU/tfDqp8d/0cb/IsR2kbdYkGgs3JJJ1Ji1839ShnvIK7skJcNhiLQW
wp1x20XRDQr1bZy6b/j8Ek7eP02Wcz/RIpHi/CK1ljA9eXbM8uVPh+6/EOr/7FRCD2xiJ+F9aSJN
52ecGgOTwByoJlaVCj9qpjmV3x6E5Z/KWt/r9nj39y/3s3vSP16Ob2sO9cCr5OePbqbgWhjQrZKy
ODuVd5eQBQ8Hb2Uq7zdyz1+0nvMn8xwI6qbjkV0xfwt/OsqpMY2Zx2XPUZ5+OBKygjmlb2w8kAqZ
yPHD8wj2/htVNufPX2Xt86sGAMCz+TqEjp9A9xjriK52XD7gYN2YSfMedurBlEhe/v5A/uIRNh9J
y8cQ2cYZCjX/z2LfOrbDMcG3C3mciBZOndTLQiux8mu2dMH+0iCfFP2XH6xJiTmkRf4CDQ3xP6SF
2Xac5tgboTqHwcqs800Lh2A9jLTapEACiUQ+EOfRMmAjZoExrJiL3oAIZfteXQGWcfzSJa7pQr7X
uQVAke6hw+FtQxiJiZV6WrQ3PsUKRmyliSLL+AyxgfI1/UO0GiC1bq58lA8k+RjGIkWo4Bjtb8xv
mfn8+l3YmL6jh/Ywj/zFmbxqNS9oA6smGzFWW2Gos9b2V50apJbtoUoSJLQNrI7MLIhW7snBg76F
j/cPItSJAFUhLcp423p42sY6znhsoVco4PHSHsS6lzHMRw1RoW16a3f0sk1VEHgBkE8wp42wIkO9
gwj+3WQXwr9MWzOsoEdzFkMChamc1pxD0UYymVgUWp9vAtxCvE5X+7IsfrQRMasaTfsCtOqNyybe
GF351mnmRx1AUU8H1G5ZUa4yn7TmIK4fJjSsC1oHoiwlrEOg4o7oztyCNN2J5HWsq9ehdj67IoYF
YUMgh/S6EV561BNo+9R+JPoE8UqPUa7NMXQ2CYyOL8Q2SyN9ASmIlMFcu81M5u6OCcVymDKwK0FQ
gttuZTFh0EZSp2gEea5EnS1sN4tWgxmOGwG+sczMxl30ffAYBbW/cnu4w7CbgJlGcloKtJQdSsTS
CNFzWnl11gQQLX36QjOqYuNY8/dRLnI0q4ynLoB6zBTENbFCbzsO+SPn2nYOz1n2DnVGp3U/0tJc
pw3zDh0nKie36yVq2k9Ez0hqqE6rDIZl6rxVLq4AFUZssIoTgnjH8uBAjKefwo86SWz41DKGQS6Z
VIgu/81lbM6mG3/R7HPtWlzK6NG4on8Z0jnDFKvcVeT56B0XKVyfNqhe2sD+KAJieSv7h13K99Sp
X+Pa3su+NRa9Ry/QV9Z2yut7tKHzZhE1063MYNsI4zjpWrQcW6xEynDghKvN37zp/2LPALRE5cJQ
0UXj89PKGrVdZk5EB66MUccTo7HgROnvkd3vUuNOa9zf2LT/4izNDBNmMVgXFERsxY35GP5pJbeK
diwb3SpWJJIy1xvqbyYhegab05QzoW+s11KW+8qpzo0Hoav9zRbp2/Na+tcviWEuXkcMlZnAmF9O
cH96AwWcsy6rCLXs5cBFERLW4ETv0g6RgsvkTqMORy9spdtE77XNNMGZLpouxULS+/ASHESSgikJ
0rHEGO+dYNfk3sGW0SkLzQ/LWnkkkqdTXy78Xr/XNWwZCzfYlH7+bmdVuahcezca6y4FQDG+yZrl
JKyNO3Rvn0xAtkkitX2YsLLTby9Mp6OXEGRcDINursVtbdrVjsRqUF5kJ3p0lpr1GunqmO5cwaSq
Q2Gcxye987c1wb/LRhLLYCUaxKxkqteJjXhwShxSUQhIgpx3gK7SLzWloYNIHztgnEGTPqp/bmxo
mkuYdGF6TEwzJFEbHgl2yFu/ex/1qd6GqB0dAe2jQR26ZRLH3I4I6URHn+KErGG5f6Ysh0gH+T6Y
0EQzXLq4Iw7vIZI2+IHppi0VpDSRu4tQ6QwiOvXux0gHzELbTwmUkNq6DdLk1Dvf6VHfepbEZWVH
9JxN96jLMcDetGKHgrSzkj1R2EOX7BpBrQ+P60XHk33plVO5otlqsMM1J6uaE0flWkxxibcC6sxe
enjVD49RQi59idHhFsVrilwDO40hM+VWxNrnSGoroybfWPrnXDi4vJPATWxvXW8nDHEWZm85G4HO
whDtSjHVXGle3q6+ltxCN2/CvkGsmUF870my8DP9Afk3aZCqJ/yWFOjKC3FqgD4mpkZhCeuBk3qi
wobThBduTystcMCJ1XCXaNG3OoccRvD4FtXAjakaSORKJ/N8toqRZJ8id2cC+dppaXOYSmcxVW23
KkqcieDfXpVu0HJbzEVhmS5idB7rsBz8uaISixbKd4h7ytcvZWl/pwKOIXbhDJ8775S4HHvVkwRq
DooxRl69wUu9MHlXCIrCdyl6Y+NOzkto4CMyc6mhARs3DgEhnZfiT2IVRMXkmseaN8b70Ow32mh+
L0Rrg+0JYmyRLtcmZxY0Wbht/WqEWrtKAuwIPPNZGO5HGGxIaEH0UuIdMJmQCywTv+LwJtAib6/q
Olo5M61VL5S1sAyInD2efktPoHQQhn22J/82t4to2UT9uyvkZ9u/Tll03zd0swGbidQbbz3hUJMn
Q7Xx+uCbFds7YY2XWdqSkqRqdd/iuT3nTgVhFuw1R4CncTm3cslUPVm4bf7YFOZLDC8gKcDQg1jc
GbM/V1RCt0wVxMzyPq9Na+3EqbVifirWctAKRkaD2DjS/W7F1TkfDYWwckwWoak9Bn21Ancgjwqc
RjqvEy70//hwxPY+IcO/mp2+UUmgr4mHgJQcr5AP/aBdZvRkpONawnqbmOhhXU9OUS38l2BU91kW
FowgxuPELhPm2ltdDXfw797GCdBbd17cojzWwj6qAqpvpH0MhfbNGpNh4YU1BHfV4cWQpp9tIOY0
7HI1pshJK+s7urV6IWdpU+8XYD7lIqtriLCD/8NzDX0xGNhsSBMPCtN/jUBI40TnoqRCJtaAcIW2
wz6ms26z8BEOhAPM7r9mEQZDnfU4ISJaZ647Bw3jedFMl1FvHpwQqx8NsgqdBNnkaXfb9M07+7K2
ionl7hQ0+jrDAyfxgFD91F7MBjZru4NtUqXOIssGNNIZ2dXiVgTTR1arel1Mn6IlkResAHiAwGPc
TXLHW6uueYpk9aA12jnonifksVuHdXudD+7GmMqrlRNXrMcsCA5sYQKQUSOPqxi9Tp13t/1wVw/x
fdaKZymaU233j0hGMOBoH8mETlCIdgZZA4M6qOEVYWGzyzz9MbeoKrKAOOgOigWriasWDIOBtexZ
qpbZn4R6LZMwj9Ym7nrUaHDLdc6Tur5Rk9pChdgWwyveQopiYrqKUNx5MTSbWJzLsfo++sZVDijC
A/9qSPHDAXWF/t4/GBFzjo4T2Nb8+7fcbZ7KInvqUWQlKjFXXnsZpE9UTfXoQ75b9pyjQ8p509f3
RsSVR/FDOXBXIv1oy+HJsVG3129zv5wW2MaVMYRjNxwIzlD49MwJJ35VL7xKc+BBdP2s471P3OG+
TRlixyp5lAansauWThKwIerda+KGBwMht59kAQNqh1W1QwTQDYgP82xAsdycJRnhsW99jmYHnN9n
j+bYHu2btHcQGrcX0893faKetMlfw0h7IFQ734hafThNCEdJQxlVczrbg/UhC1xp6ncTwHihG9CY
lH8vRvOkmvQWXga5BRqeBTLqlkkhOSH78FoFkneReACs+X1EWw5UN+5pX+0GWrdmDnc2rGTUPTej
NThrTY9DlKjh1R/0qx8K2pQO9g0FBhL1OOSUphgkbgfDdmGs3bAqd1Jp17j0ilWnB3tVTmqDCtJn
PpwcOXOtdadb3uFV16G7d0WyLpFVLG0/IwUcazu/Ji/NdIqHUCfyPrBuTRMqFGrSbYNsVzbtt2Go
KGk1Z29MEaRel+8Vmrda2zIJT64fPiahPYtvNlDdaX9gKKsxKnetlkL51uItIWwwvOW4I5+nW5h2
fadhNLOwEWJuo8ow0duTx+6zBC4CZW08vxM7u+k/cjWbzJYwoFwHx1kvL32uvoWRdv26xVupSfpd
pFkBI51RYfVFUlpv82VJltZtOnrUFCpc2g5Ipe5S0sTNi1KWx2CTnlZrENyRU56oaEe1t6vd3EA6
318Now+X7dS8aOmUnXyCo/18Qws2dz+ptW+wLPNKG2VZ120sx7c3Q9M+uGWH03dLf24k1tr30PY3
WoSlUho3+1n4bVCq0EO54cq0ZExFQjknkICWsYVOMOF9ZgJEOBmv8GaWjaoxEmgMRIXYK0HZ4ing
pmUYjfe+YEl0imYRoXQNU1vsnHj6VuMJShpQsy5ak1TxyWJUgQRChqlcFhaqFka/5jZVwaNRzVI9
gbwxCFN3F+KWEMPlYWe3f+RO94hFwg+g9ZipXk69VDL+KZlpM3LBXavJlrAmCcTuw2fYf9j/DveG
Pn3Hy6xZOHQ1iz7Nnw0RwJBnDABbe4Mk81lvnYWdxcdwxKeM8wKKjtkXyENQ1TRduWrt3lxok7oz
JLoJo02eh0mqg50+1DoiFJzOEaHOEq7EglZlL2DHrKBwkIPTuM3G8eHBSM6gWrzL1mzWZqURzNMw
CKmTHt8AEi3CrLhxA+p5K+IzoGNBUuKkeP0P5qqRusY19ACHX166oH3DnmJa1V38EY5ddwHXXugq
fuYgacvR0N6ToV1j+XocFBYdXh6Du0HLiQoi51FGuFQ4C+WmxTKz1HlAQ1iDzZiV/CiwTdBSFkFl
PggNLxPT/O766rN00Oiy46ehuOhz5l5DAUXHzAaJdDqdSA6P71TRWkvRNajK3DcBp4JVZVrlcZ/g
2tDdkpREFcTptvCmcqeP4VaV3aaP3xuvu/cmWvnSic116TnlPO47DBU6YbKA0GnM8fXG4AI4jMEn
/BPjkETV1RiM9DB5BTyWjJGBF99ilf1di5NgG0bdSk+I2rLagXEtfU5S9t/72cw0obLNax3Rr7xE
OJSwFv/wqtLcuGlIgHjlVajwJ1JexuyBDOwUfGbHXP5qda6x1jHCX9AP2Du2rAIpWekdEcyc4Ps8
SpNyWwTaO+5MyyaZ0K74H1ptw3kcq2UQ0FJrWMLqbGjwtvyzcoqbNviYkuqTTyq2U7rrHA3pNguz
iwOM7CiWSX5ZiLH7oPSlhmZO2baSUWbSLd0AIxgWxMXQYi2l4ziw8PVw3+IVP6G6rNXVwtRgyVAo
XBVIpIVgTteGcbEpivpsdSEFGSyE3Ih2f48ZzhTrn/tYwrngPfPlGL7u/IQZztMUq60q1voA6ipe
/ssgdF49WgtjAKG0hP3a9d+lHt2jg7yfpvwttO393FHPp99v3syv+KyPPfCMt2PRano/26erLCg6
K4fW5ib3OP7JFeOZO9RpG07vB0MVePTaGC+pARutgQUkH/LvJtTGPk0uhAJAolrDUHtx+uq7wPrn
79/drzg1PtqzQdUXwBq4P0EcAbVOh7wYGJcDETndzZzU6TPGEvZw8/cvZc6Q8F/RBaKLPQdA3Ayw
3HF/wsSNQNPww+C1wAXxaXpkd33oFAzD0hwuRgbhV7fg3vkk2Q75J/ws7HzFjRCbr34R0W68iExx
FpQwKn4dPO0Nosby79/kr2ajWEMbDjDIVxw38d9/xWBqXDqxT4n4lhBCuUHmLvAdImno1qV9xjDK
vtbm3Nk482XBTxqf+BQrWkw4PqZasovpYX7zln5FZTD64KgZQFBMZ/Sf3pKJ7FPPmrxcmaMvAZGL
i9OVtCVxAonLgOqa4Xtl7/2gwlfq1YXCEeDj9hss7L88MLMRK1C87xPv9tO3J8aoyOFi0cKU9n0x
WCsXgZYXmmCdxvDdlhvNzW7AyoTpfcBnupWAn43dMuofL78/b3/h/JOhyNzLMHknNs66P523fYcu
rlJ+voLS+L+4O5PdOJIsa79L7y3h87DoTbjHPHAQRUrcOKjJzed5fJ5+k//F/s9YWY1MKbsSBfSq
UQBLSolihIe72bV7z/nOQ9JAG+PpSur1yCa71QZ0GKycdW4/vn8W/7selv9TY0o6n7p6Uv9nCwsE
9rb4ZVD5z+/7b/C6RTQf8yKTeSAeDu7h6XvX/+d/6PpvSDPoB2tw/VkkbX7WP00s+m+0Q9WfYFX5
3d/S/Q5e934j6pEGD6+NfiVjzn9rUKnu3T+tTCxJGi+NBrXlGnhi/vzQa5oz1hL2QKCVMUK2dRJs
bvIszZbNba2vbkIfwyvgeuYdEBQ6SihoHeNv1p5f1mL1Kjjo0QS2DFLof7qnZWatE2ZfRFClQn10
OikvtQvnL58+9qk3h3/4lO7/8fb+OJ79ZV8y1cTIpNcMIZYh3k8TvNlbZj3HGodbxkgOCT0blB/M
C7sBzFI8IrJbyFCovL8bBfzSVefnMpV2LLY15ie+ugx/aDLboJxHk5IZ4+ePuR3o7SUFhNXUeAWP
eM7Iovqb66r/1TtVo0Oo1wy2/ff0nT/8RAfTEENyBxB6qiG1GFRsZ3TOfScLTaLkFA7nmlQpDWgv
GJLxVUs9B16o8Tb2Hf5sx7gfFjsPmvGMOOdouTCR/u2PgitB05/PwTYpWv58Scw5cfO2SmXYVckc
dK0POqAUt1RzoDfYwbpWj1P0d/Dqv7BuQdTGMUWdRKgG9qk//1QEoosjiQcIk7RZ9nYjEFVHGEeT
nKlVCi5fats2Hq+e/JzbsNr//fdMkrbNsIEdlyztP/90s189Z7LwUgstNRh1YbA23QzECbBPbFtv
znb2Eb7+6x/66y5m8p6BanLbIXxw3J+utGOIhmq5kaFgDozo3A4hB2aB2ztvOr3hIG1Sj0I/Dn31
yGPwSTbWqu9m+36dSbQdZQkCevC8v7kYv2xn6mXZOpnAjqnZ3I1/vhh52hnD4GU0JRMwttJvH0vZ
VwEN1jEYJufeW41vNL89pXT7myvyS1XGj+ZphI9K59zVfs66l2vuVunacUCD3LizHszoy5zjL0Kg
BdEWwzuUXsg3T+08p3/zafzVu/7Dj/5ZQ1DrGAFWJrihMIZ9NIGJMLPaRRE1IzYGTSQ1dJUyqYuN
IeKPf/O+/2IZslHIuFgrWWt/qXytYaSHt4KQqIe0CO18vIwGo4DOdC56a/7gNkhj/cYhY+Lu6PJt
+qMpI43hiv2EweM+wpPDgzktYdf9XayqKuh+2o7I7kHObqOa8e2fV+Z4AlYySlOGpCmXG7R2YID8
GfhWimz3X1+Gv/oIfIRATCl0j7CNnzYBwSSO8deALmXxj8MAvMTrJ8ZSGQIHGJO3tUHtitHktfGW
Zvuvf/Yvn4DFwmsYFls7/8de8OebHsNr40sEjKGDkg31ttEB/Ok4AcOppPZjtd7/6x+ok1v+86W1
TNcn9w8Mufqf99Mey3nHzYU3RoG5wv1Y25LMjrV+zl1JmqH4ltTjm0DxEiRryUnch58aN8w0aeKh
akifmlHo+AZdAi0cwi/n+mEazA+gZiYkBJ6Bfe0h59t2sOnqjaUn3wkFq5Al9Od+7GClSKzcfeS+
Oa684b2gjWy/gCHlgo/pvWF7OHOSXm5znVaP4+NcsYZFQE5WyZRucm3y5lXQJQCNCiFx8Lec3W4A
rupQE5V/NFqpjCwQ/dFDYhG1X3tjq8faekTrHG+E54KRMREfdkv/vbDbfGcbixuYlriZ+swIs+a9
DpgTiTNbT56A2T0ADnciMwfTQ0PHRS6+SdqdU679nWNldZB3Zyin5jUxJYgqtK5JacBzyk9VK3oI
8yuU6YI5VG+naF/kZxzL5TEz3B+YT/PdgMw2wN/CUDN3LhHEtG2DdmdTeukdCM8f9qIgUOln4e0X
Qbe+MWCIeN4MNtbSdkNmNaE5CZAAHUx1QikXXWahO+sXZoYRiCo8qsY8BWD4/MM4hFBTh50Wr2UQ
jeSRdK51NZYYVYmfNMB4pBMmo7PB5vFj7tYLBst4O0+ZtW+mrwSqTP94HG0Gm1vT5p+uuuj7sGSH
Pvafm8EJvdHz9uyoDH8KHxNywV7BL+4LlPIH2k4MFDHRUdahoIGWEaAQGze2wC0rJTmMejo9pTpi
jsbqwhx85X7xCxrUhhrpUibv5bQc5tHScDgSRtDFBW8jt/ZGfKg8pcAXlHDvyS/2AEQ1BzaDXWdT
1hUQkIhRPaAe0g0ptPBc4FJao+HgmqI4jm6yN2fYJj2G3hC5IRSQWrsvi+IwOO2xKrKPEpw+svbr
LIcpXPP1O6kVPl4C9yiZXe291GTQnPR8OL57qYXQN8DgYGGMOIy1BR+rRnOtH5Beecr/okrbTO7h
ONVhD79Di+c6YNQRRj7EDD3j7CYxkxa0P4JWzy9xp/voUEcYsUaxd5jUbqLKvxtEdSwrMhxKCVCi
Gupjr9X8i/G+mw6LhNi7WMtm9OOCubMHyj+b8Xf2z722vFXV+A08OQLeojvBya81aIlNLO/rTst3
PQOGcEH6BUBHx4qbfSvU2tvWXHlvqQZ4YojCRJMwinIBt42dDDIvOuUgH/rB30yX0YY08c4aNvAi
bhyawRvHJDGAEBYwlDWIywGWoA3bepmYSHVGfGeAIQ0znCksvePDe/1NbmoRjuBZgtiIT9zHzWa0
smKHawJtDPP7DfbK9uCLV02UxU4nw0lzwhq3LqYud9/5xoI5LHt5v38NclyYiMVdMMx0ODKTQMU8
wT2Oiq70aj40OXUg/c8NVqC91oH2GoeRR0PEH4YaTGyRkC9QLGWou8MrHVnKdhBdNDS1oBsN+xhN
02WyqJlNH4FeP++6yUVDUZQQ4brl0uJajGG6iImnY/DtIMJDQX9TA7KRyjJ8v1zuUugHryACpYby
lmgmL6uuX8gyIJQig8CBrdKmTiTg7oUorzks6aFujLbT9jUcQCQoz0Uh55B5Ngy/zoPahZF2J0wC
NJOeQrfq42NGI27vrwziIIyXW1i8j9NYfMJQN599f3zLp0YHsdZC1l3sQzQ21l63+exXPUrCBrMU
s1u/gsA9f06QgTNtKwKdcI3t+x3vEuNzHlk1ikG8StG+WAJaTFFCG81h4YQ5Vv8djgYe/ISodl3d
T2pVkvS7V0+vldDLZJ6zz1JeW2NogaPPE2QUggAw8TLpBl9MJCZMV3/0N4WTgkWem3ondWFgSf0a
O8O48VVdPUMjZY48H3ENwbH1xAUC+oyL+56k2GY7DHy/6OrnkYMCN4rOw02Si9Ge3QY3MzAgnpgK
PAyUU0aTm9mBgSsQtm0zCop9qeJEFnP54S7ehz4zASx1KR/4acQvdJqdT1NpdvtZkCWA47c9xo5p
c6RkKa6T9rluS2O//Kg7AMr4YDf53LpBrqodhNGPnavkYRXOVbsu8cl+XurxqzaszjYS8BWq3vq4
ODU6j8itmAqkV00r7+20O4/s3fvBySPqeD5ux3SKTbw2UDzZzqVdsw2nzCBTA0mjnIEIvt92cZ7Q
ccf5NNUZ8iWWYSU/PI9l9W0uyEHK5vLWzYgnEyyNULHRJkmqIu4eLkrhnT38oTq6T3CCDJhMDRsx
gbkpesKX1EwYyFRgASdPu2U1Cpoqlq9DDB1zcZhIrsv92FsojiDR6iqNBL4tl9LbgZg0D/PsL4Ew
vy4C6h+w59OqVylICaypyZA3p3cjzgJcdWfQHq4VIp777SmHGb+24B2Z9CZndg8MZ9tcfnAtCIGa
VdG1dOSjaX33JkZo5ULt3zTiPkcFuB9AxUEOBaXvQb/Hp7yEjAKs7TCBzVyBNa4+WXP41sy7OsdS
LdXInOr0m702u2JZr2OePPheXRyHsvqe1lZ/SNsByx5oz8SqirscPIiLOujidExX+nZItzDLbZbc
+87362s8ldM1sRAUzw8wBJpPTQnzaLbgFrnc2hMBkXd9Iz6ncGyCrnIujWF997vsric7HDabLw33
I9ynbLuKySE2TmYnKycdY1771/eIBmuFitjm2ED8rvJvWN00nst0DcwBN7dFNOcuYc52XxTlHPoF
exNevPpY4BveNQlYO9NFqcOu4RyMWbfuDEbvNmTjMG4WJxisOL0JNuSbIxEE2VAJL45z36tabEwd
3IAcyi+RiwSOUO+qL79YA7dxMiBc0oruaE20kR2LE5fAN/cZme0arC4y44zo8E02o1wuqK+sVmoP
moF/vpFbrjDB6q3BtkrSENrO+tH2xhdMCMnBN/LsEnUC106N3L2zp2MzTv6WWdg+rdv4g928wEyb
zppjHFHeLUfa8YzSbCXprd1Py0zqBslQCfYZl4kEWFuv5AJi0VyvGD9//zKuo7eLQK6D7uC/eQae
VkbyyTER5I4UtjZuUe9id1YeoEa5gQrlC0obnETvXzzlGgI86mH0V1aiQbmKdOxFk/IZvf+VVXmP
ekxIo3IjjdiSfOxJvvIprRiWGuVcSrAwYZ0vzpNyNTnpvaVcTpRgiLeWh0r5nyzlhFqVRapS7ijE
Kpjl/vu3hXJRzRDglatqVP6qSTmtUK7cIqxXjXZqNZxYcPHFscOc1SuXVqP8Wr5ybiXKw2UtuLnI
jH8yEpvojCG59bYWNKVf3k/ZlG1a5QbLjY+TcofpyicmlGMsVd4xS7nI8O8VW+zco/KXKfXVrBxn
mvKeZcqF1is/WqGcaaXyqBH9MexM5VsblYPNVl42TbnaauVv65TTbVCeNzC6+l5XPjj65/MmxxoX
vXvm3u1y7798/wK6tt662OpM1XWolNMupjJtlfdOVy48Q/nxBuXMY60Z0A3h1rOUbw/UbPNu5Eux
9LnK22cpl5/udObjoJx/vfIAVsoNmChfoFQOQV95BYEsmC8F9kGBjXBVfkJLOQstIpQ8kZ5MlXgx
+zXqwD4NRYasgemrRsgbHkVTuRVT5VvsMDBmGBlR30isJXgbNeVy9JXf0cP4OCoHpK+8kLpyRcI3
xx4pi3uhHJNUqcBHlYtyVH5KdZ56NrBYku87PvrKdZnlX97/azzhx5wwZg7q79TKq0kcLnFk6reL
cnKWytNpK3dnpXyelXJ81sr7Odq4QB3lB12UM3TBItoqr2irXKM84o/UVcUW0gNvLf1STOYrCCG2
q96gF7Kiv/VJxej15YsV0RZqzVUL4zrdpjZZOr5LSrq6k7G+xzTzzqQycObKhm2kNPtaJgkusfrr
0vXGwfCmnOgsVJRajuUMm/Nhde3xOBLtCY/Av0I/Oc/2Kk/vv4M1F4d0DNCuq/CZWOXOaDQRgBsu
6ZY44/Q0Mgl7ZEX7ZGT0Tg00n7mlA2mveRLh6X6uQJ2QrqYnt8h/qsmF3KJSqy7ciiRPjCFVBhV8
ZEW7DNkEyretOyxfEnnhqIoI1ohuywzIpokQVuXmtGXi8CW3BWSIqnn1nBQw7FJ3AZN+YGdW/KJn
8UMsRbqTCw8AVZb9aoOfaw0UlboXlacyK06jEztoKFPxUZfinEy58WYMFVvwBFYVOOvVpit5jI3i
0U3SHGiG3Jt5Uu5zRApuyadFcKrVy49OOl8tnO+xtlySpXsSpPEhIfzCTvcjJyYjYP0n0Uf7gmfx
6naQBHwT34nDpff0rDvIGBu/zPJza2j7vMaNJzRi6pcIptRAZwzDfIvskI+8r8jU8dJ0DocJLwBv
d6NZxaGpkmUzpaV1UhCOTQe7MmhnjCFjbFPdRJTNovyBkPpmCopGFcZUG3QdCreA9U8QEJ7QFPy/
JJ3HRzPQlchyilSePTtixC8oG8qKKBRPcJQ0ZxwdRW/NqAXMvdYaQ4ACCCxngx5u8bX2VDl2qA/S
gQJct5uBbquk6RZ0A0wwur8EuyzTd+qs5Wrp2Veg7Uejt0fy3DiPOfzFRCkTASQ+pWtdfszW9Kl8
jHAyniIxziHNTDC/fVUeEsr8PQrGl4WQkmvs9iyjvBkApvketOS6bw1CcfNwiR0JVNhs4KmaT9WI
yj7F0x3AWbQ3agoVzOZKqpZCFMm3AdHdSV/kvDG0SN/azdepHMDUmAnlJ4h0tpqPfeQ5Qe7wVBCd
sm2t6rYgCQ2obD30mdOFDrIXaBXEhZlMcD9P5Umryn1sP8rSnHdFTDYeJ0i0LdNanYwpfTT9LjAR
UxznMiZOMCZQpoFd7La7YUSeiqfvQuAczIcVzjZe9T2DY9bE/skzGJCjX1kpuIsPWYkIJTYxapPZ
YwSY/X7IyizpW43fC/WWCz0NTZm1IeB0OUPmcqT/qWvSH5YtDppMn2Mdv0PUAmAEh79DU+Fs5qbx
tnn+gayUkbTL8smjlX6QDWlZBgSs2qWFO9XFzmvSF4qQL3mNjQDe+r7otujqbyVyaSf7GtfNuTPl
pdSBUlsajKJ85cQ8hflig1w0gGZqaFsc5jLIWYpntFCMwlwo9kJMR/DpRw3ogZQChXvyXVsnLVjH
6aM2rULhNheOn7O280EQcxCZz4BaSSLI3IBIrmTn1ejIYA/fZLeEs5DwylC+jo15RSSNq7vXPmtu
ywpm3C/L5AWONeDbceo7p6iLwEiHeJNC3IZ6srGomyvjlPSoNJpIO2epRgqi9aUvvQxsTI8/H1Hw
jLY78nIZdAKSlKjOHBjx6MW6QRRF/FVkNXra4pmT+JsTXROV+lPBlF8nJJ6JgcBpWF51EPX7rmkv
NKtrFu0029olxL3VyGeObYmxcRFTdwSgj9B2EXUHbUK6YAcBRh9yqMHC4QZPaYrJgdXqpHnTSzut
36JhfZAgacNhcFjt/B/MboGT6tBzY/pym87iIcWGQ1Ki/sbCGoedYcmjiOdyPzb62cjzNsx7wuaS
NQFja90mG7rGwax4HfBYnvpqujgRbYdWKz/0t9wacC/naCmVm0vdC425xpzQ6buNrMFrVSriBOBZ
42AuSKXAeuR1D6O8ePNczd/MvZXvyd3LQksWb3Uae0+J2d/opb9E1fLQufV1zYcJlD7ZXXPpcok7
UpiTjoeKDJ1ar1D5jfLZmlhZJH3GjUjcR2jQ32bhXyapDP75CxqRA7M/9H49QQcEaHwAZN0cKxWC
MPafRxWK4F+4m6KDs1ZbbSkuSVeLq2a7qEEwBgbFxPwCxBshCypuYVHBC7OKYEhUGAMJml/hHiNG
VkENnopsqMhuwAkzQyCmLqlsgh2iGD0zryAJRCTyGwTZwPDqi0EexKCCIZidW7uFrAhLhUaQo/iS
ue2r42XTXrTAl1RJK84Frm28Q0qfL1UIha7iKDCMhk1iNEdPRVXQd73aZFURzXVDAErPcbS/+Cre
olTK2Gn5OqjgC6kiMFJPu5N2B7JdJuYHymoYuSRmZOp3PJW7WoVptCpWox4I2BhLhGxxQsDZ+xdZ
DN55iQR39Qxwaehy3Dlfhy/OSHBHQ4JH5XLsNZq623Nxs1Ojgj4iQEZB0RD+kaoYEHdWqnkVDcJ8
e9zVrehIpOqCGrRd2hEkkrYhzY6LacUJL7D4VJn0ibVGjPeNPv1Atfa6qFgSWWkFNxhRJY0KLUlV
fInm4jKQBJp0zVa4qMaxyRkfMhywh57Bv2+oHBT1K2ckGoVghwJzGocJy74xJjTD98N9WhcWp8U1
hFNI66FhX06ycpd5JlxkjEOa1oI5T3xoubN8sZv8uzM2MObEau5aaX4DPffczgSJN5kywI2doEU4
7Fj52cPzz4lsa8qP6m4ui2cPN75saCCl9MgzGlU76JCf3bIPx7ZG4I3+DQa6QxoLYviJa+tmGOec
RDtM+ucYXXdIjuLBTko08aN3jtoeT02hTZwftQ46oiE27swJwxuwacYm1PxUavtJy03YLNAZU1hJ
ekWTwG3Q7i7RQHobIRnzYJ3heD/r0AC72cw3Vps6PMkLaKk1RefmEKYTA6KDIwiFaOvH9s7OMlhn
MoU/m+I0mTR9D/Htbpnz59kAgq9bl8iab10VVWFCViEGFpvjFid+XfYnz3MVlmbaLxQwJvzHw8A8
yZrj5eAICyU5pY7kQWWqtEGMTzTUWi3X3DDKgOfkYmCu3rpYlTa9FdObtVfcEGgmsLBUl5rNqKl1
6GUDRRprxrL4TeA2OuSUNk4ZglgiJEKoZ6EpTMC/DQ2tFPajLJvDWJgXg9S0LayikQADJ5udsMvG
L7QsTMq6hDaV2UAyfjQZVZ79lXNp1/fwNYVDwd+sOIHUreJkgsMQwDABDNGI7RdriC8otAnvKnw+
r6p6XWMAnoV/F0EYmaka1EcqA4PlEowdrHt8sMBL2ftHwoozIgsD1ST61zO2X/3alkmhpHmG7r8b
0n+asNWr6OJMacpXDYKGLt0vrNT7tJyKa6Mer8Wa56B5lnrPXm9XBJ0xk0a5LfAdD2cdazf1IdmN
UBjLraP3NEETwudoHY9KnL9Mdrt1KrmdB88PqEcucT1+Vv/YZKOipJR6XPDB9b0VSBtxAQMo0MvZ
rpxs/AV5fzRK9zs2JDx+o/1ALUcA5HLuaFhuhBadTBtPqWMqM9LolyGkZ/0fU8//XQnZy/8tDLKO
WIvp7v+sIdv/v/8a8++YwOI/k5B//8bfRWTubzZeAVS9nm6w5CrZ7+8iMus3etNK1WESPAmHmD/5
p4jMAJFhODjjLdO2QbogDvpdROZovxF6B1kZpgYSFM+1/y0R2S/jbMOEdOViZjd1pXH7aZTeGwbT
nMpfMBJCXmUatk2EeW/G81tRbI3WxAPaGy8yK4+yePDRkW3yeHgaNIrHdHSeYyxpEIfxoGp/80ia
v+gJ1CtzbA04Pq+O6/TnQbtcx7JlRLeE6doT82mtKI21G0kx91nCajbO5EEX1jRDGXf34A1CEI85
Wlvd3TgcM8iOupoNitKstx+rKD8xEP4+rNGLD65+o3JtOgZn29Q07oa4OxWVt7E6hFa6fyhcBKCz
jXHHqwAvCuO+k/4jB2mYGKTbSOfbH+6av9C06dCnf5nw6wh8kDL4GtAR11d//gexl2ZRE8cLQlT2
8W8d1d1Bz7OzWNbpaI0J+nh3rJit45kzk3U8ANVqoB4D4olGXOYIAMJk3TZ94+DTmoy7mVWolrrc
6o1x5DTck5CVfk7M4pP0Jf37CTu7FbPgap7/jehPsKE9sALbJlVd10oMJkTYOAOg5VWhphfj9P6l
xUATCmzEm8HLH7KWHpU02dj6sso52n3NozQ96JU1bPuqTWnk15/cjl4gR+7rGEdEZ7mrRgnuHeAZ
pPQ1xDMhisyXVgALtHLyzZHeiwgmzLXbMjXZJQZnCIdCjeoKhep2qEX7Z5cOKtkKbb53UB7jNMbi
0LmCCsqjA2aiGg9cqG7HNUpeVsI+wkak+JHMeNfJ6mumP5F5cIVEkO6lyFf2xMV8pNUZpF5EYoXb
fK7Wal8k3En6knv44OhDp6Z98JvERW9So3iyhupltsmyS9YoPWTqt7pFLlpR9T7wy+UpTqb2PIGV
WIxv8yBe5kqe1ryUJxwx9DpTKiqHnBeRVB/Y93dtw6jXo6u7MRwz3dg9VsY5K29eAgLESfp73gsh
iXnr4dXpKNLr0B/uizH9KF0Lh3Aprhai9Libj7IcVdvSOdBLLjdi6Z/auDn48Fg3eUHL0yLcqGBE
BPai3c6WDrU4c5+BLgWV0576oeColKBrtxobl5Jl7itfhAUoYAvgICP85tRR6m6Iv63I+uMUJ5a2
33Xr3coQghBv7lQITNPRxB3PTEhZJ/UbjhGmTTRNsbm1FmHXzSSwFQkyAnWVA/+xgJ8BfvI8e/JZ
Pb5ynb/7MLDJLWhAZhN/nnfyAkaY9EU9/mBN0Y3y0Nq1DoazYaIZgZ3rkHD/cCoxX+yyeBw4C3Uu
wIlUTfzowD/R1WdhmLNt4dO4IDfix6hPC4d9g8Qde7iP3DUj201NJqvoSRjppXBjQZAFFMRhtR84
0ewrkxmG1uLeq8ZlDDjo1lubLq9oyOx2OW0X1DhYvFY96K30g1tDIPVYHnOpfxap4FilJ09pzQHS
SLN7wLZUp1H5MuDRnoYJ3YebqTV3RrrLM0JVQYI6ETrNQm+19a8pE1jmevZ3E70/Z206a/z3JjkB
0TnqdqxdKwm1OZ7s+9gzILT1XAS9P2TzXO6+QXWXHBc1N7EuFF+faqIeQtKQnYNJGKfC7znQExKb
KL9u4gBWcuEU7zWv+mcjFimYXkx3YyECVqyd3SAGSkWol9ZhjsaD1Dn7je4qg6Gh3psPq5Zy6Bk/
gMAkb7lHbSOdethmXb9D1Kjt57j7Flte+szj+mPw5m9TRExZp4O+sUeiIWZJBEixAdSfmFYZTGQF
B01lOKFmdzud3MxjRySq68JYxpQtDnm2pLvs1lroSOqqdU66VWJxisbr0g+Mh5r55HOwuFO3Sy5g
tqIimY65fwcoOjuNnQdbDH1AokHSMdH1+GY8bivfxOJcFx+quLMCHoLlAHvyptXtclniIjoLUJIP
Rq9XR6o/mwBQ7SMRkoq0Lhwa3zTBoKU9Wn693npd+zh7tDVQ3eR8OPIJlgORMYbrnBPrBv7eDCdy
bTFfsUzMJJd2SfajL68+cgBscC6FIqYFEOG9iYKlYUMQeQT6eAUwFEnC6Io1QhHe3Y39+MIbfyiX
8sVtY/zdvWqKrvFOWFTmKN5vRQNxvSznV7vUvmiEBLcdTtSkHWlCyumNF/OxsiAcEP6qkdv82Hql
HRaTXm51DlAjkeuZVn8hAYkkLIiMUE3fOrt6GAz31ljl94FoVT0tPfpi+mvZ+cOu/CJdDq21o+/b
GFJ/1nG06LDOtcwayHwnqroFW9+SANmZp5LDwVRyoqyNN6vDB6Zmr8FgxCwrc34gyfLRMdp1W5rY
kxr46owdp7cl0e7bBPt3zCnRz0FsF+MXw81twvYQkfXu/BrbLgBlhXr2SHFMPMEsgqFG5MYWGuv7
kWGLm7LJZW5BbArGRKgvC+Myn8aG2fCoJ903XdhP3LTpJu7BSTEso3E0tBgHOeKtMYs3KPE7v7+l
JGYysNG++kxRejOvA2dk6ZAM1ZzS/TbrPCxWjvONUC0kaJaOURZ5SGy3Dw35EWx7Rai5NC4ZYT7p
eU9yr+B7xZIadMXze097M0wPZGj+MMTRQ4vFB3+gF3YFGbNlhLYujfRjbUcvCAnOTm9/mnWwMBFJ
S/yJ+Vy1r7le7JGxepu8Wj477kE4sww0ViGg30B4WDjCFfJ2ROcuJYdipm++ccuCyegKDn39pHNr
sldJI8CPnRoTbAtIJbKvszO+2+bgYhb0oBQc9a6+At5WZ5Z4ZiXhEdGHe1p97rmoHmuHGNqhTCy0
jVegry9x752nkj2tZUIp1tXBOVnfJbl2Lez6SSC23KyZc08+JJwdboNUXJYCxaCG/4B/vT+RG3e/
WtN46y1i3G2IvZ3p7fuCecXq4YImK24jZHmzEEdse41OamiDqSwWqMXDsq40IIUH/Xl9Fr3aiJTG
MBL3c64/g/hH+LOoHAsfLcn6unpaTz+yeprdfgySJCZhXCcG1ce3yWl3cWBOWUoujo/uzWRUAbEc
rVU8oArzBmPZtwh4+pR5qubPB92gA+16yWsJGCkBgtVwuL74HYOPconPTu7G58hZv6J/ZU6fc0pM
aCl0jrE1dClBkUKT0dL2iDXvR6obqN9SKGSV296bJWFQa6YtO9IRvpvt9KxN1c2y6su7wkW4Czul
aD2u12yjTFMXJU2Laymicpemkhw413V2SY6eaRbQTwiWQLgQ34yOMmTSOUN41UzbCFFI1VVHcyi+
0omozmY5ephnSZGSori6Ptq5PIruGRykzNOJSLIKjPeybb6PfYK8TIcmj230RTA80juRhb5L9K89
DPfDmHxlGmxuZ+JRSGPb4405xubosh52/rH2kLLVlJzcus6G3ruDe0L3UAKxeUrnvqz09jLXBE6O
y3KnCGNdBnWATsW41U16LKXU3K3Mk0f0td5eOlO0G2EetilZgxNqBDK3T33VYBjX2gfDjy5zVc7H
XOgowpvoFBNROFBVHYose8s672wwOdrSHCBI0ssaVkN0txlzO5XFl9+VXfdFztzmtGdeRm3GJxsR
/D5AbK/09Rng0YtdxeEC6TygWt+Lef0EdDx5QlgYlZm8JbRIMR/zjBRu+jJahJyA4iZQpQORkrxZ
bscIxBJZwMVPDz6IDtUj2mVp01AHkAicL8W2acdv8MfnoDW1Q8fsE2G9Jhgm12HlLv3B1LpvBHhZ
W5qiwHVK/U20wrx4y6LDZXECpBoLKVYpbNgOieyUYFilZpAHCDnY59tq5zjdjeRdsl1dIDU6Zrvj
lGr9JmHY0toG6q6GVTMeGFz55Z2BgIRMqDw5DPHas1ReDLOnuu7j56glWZcBO/opZIw7NEdpjh6K
ZOj7mvynwDQbJHbWV7Ik3M3eS+D3dylLno8b6R+lDUIhRMimfb90KAvWBIBaYdj6Bcz1GGRxS3G6
MnU1H4Q3aAiMEhJD5/7VxYbdQHpbHGPYybp7XTIR3zIEIuGq9yBI5ibd9905yUz0K9bnLFnXPd+c
B5T7dLTW1eCHwTUTq+twoCoI9GscrnSim1ctM28FNl8ikmHMudBzOld/1tRUAOZAfcKzTlkylDCO
+WC7cv3q8tAl0bweGZ9zw2vzrmbCXWc0AmmVTXcSfWQ0ImIsbOLfnNo+jmvyEKlVCaLAK+Wju5nZ
JGGfAVNyY6aiuJHQ5o3bqWipIdzJom0In2nQhNgwmgXRYxtEvXclCmv3CZPCsBVw7YiR7cSe0Jbv
MHdJcpCmGcgOzMj7/Vk6XhfOTYF2S0bA31CELzl7tFJTTh+ZHaBTSLaGK05J7R5Gy3zUEhwU9aAj
pkTTdnv/0vbDbgTnex4HVJGadnXbbrguwzFO5/qCiGQ81XandLf62YGf0mwsINmwV/zD1I/Rxibp
eMcNUED9KSbw+01JjGnpZgdD1XF9Xu/wTjGjm2S1y0VscLQBP6n1BTRxff44d+5wHlyOZssaURN6
ln+icxKdWruAZQKIewu3qsSX33APTaDCySZfAOR1xapfMy8zT/0iHok//f/snUd23FiXrefy+siF
C1y4xuuEQ1gyaERK6mBRDt6bC2A+NYWawD+x94GZVaWk9CfX61cnVpBJZSBgrjln728HtwV96dtq
eWGoeU7dovMnszwK5K6ccOQTZpPplN4BChL2ebZ66dKMs1E/D1X6ibC94RLFdu6HwvuMrLjPVmyR
muOfbx05sLJC09ccf3oLEhOBkSKHpR4DauqJLM5/vi0blIttUxz//DHhHjvblbc1s0I7MVnkN6j1
RVUPu1qxiHII2WPHF1rqhsonLyOt1kSaOl2Mvpe+hZRkyb87B3MtLer5Dbqwenx8/WNrcPZuYSAZ
WPj3Gc10Kquh5hwNo4ahQDChDplkXWsTUXa1MIeTV9n3CWyeK/8KSvY0jVs3TwhMcJAIs0u1HoeF
zdUSXgAqqTuG8dgxvdndkxqL1Ae4Yw7WeD9H4ceEaOLzjCjKSmsanCZRpyRjVZ8GMW2DWOsPU5PD
vYxy70A2ClORF5+qyspOQ+g5tzpHTDbHxI4p8Z08IRMmUuo+jZrsziaIVfMS3I9Wm/kGOCRC7xx1
//oXtWN/heNPxPXyK+lWwUKOOAVh7J49Xcz7JBHeg8XeAJLOKh7IGwq9/hZ66GfUxd4VKchzbAAt
0mS0DULnpXSC1yCRVQAKIw9iebTRUVhm+xSPDoSaaCrg1tAGLe1QXnRz0PwK4YI+OWetleIYeslL
TirgbqzD7wXNKb9UWJCZV6gf2GH7gfQ9BN9LlM5ryM7QOfvYSwB7qOQpG93kPiY0sB6jh7QjVQdl
ULVtubcZtzkHK7VUDJAOfiplIvYJ+WJn+py2T0rJcHHyOfLtIbxH9KnuZrc/EMXm3hVP9POSuJyY
V/Po1OsJ+PokUJd2Fochas1TyKovNGxQXWMx7oQonz3wcZBH3C+d3opNNw1IuyQxpytlEFuRO9E3
uK4FSi8tOaW9DtZbjtVtSNGPAM7KuJ/ND2k5d7SApvScB6wuHa3uNhNykCBPvzot2DGXAugFQlp3
AcyQbQYvqxdpJAi/r0FJBHvmCBPVAYgqAZH6FDkZK3DPvdqzatfU6Gbk1W5+aeng/PRijamjVo5Z
0+zJ9yalrI8OIQolNoA7xZC5jgk6QTlIG1xf0k/+fGssb9HI8dvXt6+FNRNW1bQqu8dIJkt8lG7t
sbuTtJBbx4zQFW0kfaWoP4gljSW2uR0KgpsdnaQWBLgZsmCQsrSbfpiKEkFGtLfteO0eYWZMPgHh
u8c/3zJNqWOyRMLQqlTHsrMP85IZU3oVqoB5iZf56S0OxoqgNH6ZU04Lhvl2XDJqOpJ7pjb2HhCS
px/M5jFs2vaJ5dJChWLIjJZcGxuCwrlasm4Gi9rrkn6DoTk4FKx5VkVMNg5LcfOW0lW3Z/8/HlgZ
lzfpkqaTLrk67ZKwExC1I5donsYjfYeRON17SyJPRjSPzZzwnC1pPdaS2/P6Z2RrobofSPXRUre+
lpDIV3pFkAxQMGa8eNu9pgEt6UHGsm2ckSld7OVH9ORUickRIj+8uSMU+fb1191r2hAqDU9zbzCC
C1+rdrrTpwzc4FwdOBrpMNnbJO/JGEmpR+Wjtp41NnVemuKpssnhpY5D4bJGow8Y3ZvCj4KpVqNv
cBcq4qiGJZhqJKGKDXhxMBShVahP0dAuQVbZTG5NuwReGaRcZUvcVT4uyVevv5t4blEOxBdG4HIl
lqgs4ml5/OXy1HfxkqX1+lZTBGx5y0tI5hYspv7gLtu2fAnkKkjmIsSu/9aT1TW8pnYtlYV4CfJq
SfQKlmgv0yLky3yN+9II/pqYTNKJKLDBsT+1SzhYucSEJeSFga6IPs1LhJhawsTyJVYMESkUscLG
5FtSpyfQDA1Z1Nw2tUP8msfXXiLKHOTMs1no96mRP1lLjBlZaNU2BdtXILVeRWFZQH77OllB9APz
7pdyCvQnc5Dh1tUp+1btiCfBiMNDHcSPMcjFExKIgK3FKQRtujM0wtY0i9g1xCjMRASxEeyt+Y5y
v6Jvdvasm2x/oiiD9ooAtyXKLSLTjejspQeBvB7n1vypML4LWh0re4mCq8mEm5Ju2kVLTFzBvjn5
YSzhcQ3C4BXMz/LRXaLlnCVkDp+WuvESguekY+mfIJ+g9VR/ThYU4OHnoObvbgxFeJ2zxNjpAS3s
DDMS2v/po+ZoV21qv7R1Wz+S0HVC6wlFyCIYr1wi8uqZsDy1xOZ15OfVS5BesETqqSVbLyVyj9s9
vU0WvuTyk04SH3r7EfwlmkYTNdM2dwkJmiv3VATC9N/rjtD7KLOJi3L49n//D0mZFo0gz6EbRoME
Zvyb3khkUnCAhYiJwc4+tphTzNRt1i2qT5Q+QMGK9IIAkqTrvszXHmJRaymDGVAQejkN7ziPf/Vi
WgAPDEd4UtDXoy7H0f7UqTHNTA1JWUygoeJ1T1naM/DCjW74XWJJXmm39Jful32KUuyLxg4xYYEM
Yi6K9WBEBCJ3UAid8H4c99ZUs823oyUO23PeOVDxS0uJAzUlQ4kJgEX8Ys8XOOIq2PHjpqReNLfB
pzAzn6xKUk5l25UOI7uepakmq/QRoeItyUQrJxPXLBHHqaRonUTTSS5/b+Xlyz9f01/BysvBWWBN
aGFiZTbenEWGlMFwljwHbijqL3a6Zuf/pEf0QBwcStzz9Aa+uS3wU7Yw2zKnUMjy5pve6CcmM1RS
bvuETfHGbXGaoWugNPq5Iu9+JRa+Mpo2TJJ0Cf/5sM1fjLjLYXskbtruwtrR3/Qkhyms2eNSvBrw
P61VwYaCfdOsR08T9JmV2TffigFyZFEcIPMde3c4kq86ojuOHsbWvpU6LZ+RIOZ18UU5QBD7pju9
HvZATGgcDUdXRg/DQN5Vs+/K7DO2J2a8XP/c9EvpD6bWP3+jX5qsfCFJe1VCPpFMZfS7f76bqcF5
0hi5SbCZ+BUA8qqVp9EY7v75Y357MwIXcUA0W57rGMtx/PTUOFA5EnRT3Ixux2ObKcTQs4tP3tK/
paQiep7+EhTUxfPOr1kQSORekLc/RcJ+ii1/buuHocSYXE3v3InLFXszuAD2ACXBc2KixTP/fmAU
wGZWh7hlnFw96mnwFVU+rK1FdBqwwcYp66cmgF+ZvXNKXtFDv3yyhRpn+XhCdd98skAgZgdRCW7T
Gkx0JyFjFnttrnVZ56cqvm97m/p3064jfG6Md2yRnIHN5QiTucq1H3UIg74LXXQjpOipIHxu7FDf
hsb0VKnxXFjafSaZjwC6/+iypSCTGNPGaGAgmqNAh04Pcr43F/cwZS0WW+X80RkZO19N7WxlHjUV
P0wmBsCgTw9dlKDuRUj+zq2xSGvenAfwIWAtJEOBK15vnZ9ujSacdTP0goGpRoFVn7FeA8yrp6fG
HA7sqE4YrXYx3k7ql/aptlJUm+pUad8so71/51iWc/72WGwT5D/DJi/um+fbGbRRQyA9brrUoouk
KL/TYWl14gMjJkSRHyp5mTwzXpvORoxMM1m4jtxEvTPQ/Ap/sUwHORLwNdfxoFe9eV6sCnJ5nDYK
BWAVrvX4WU3s4brZ2AQ1RXvLQENO38jyNiIy+00wFY8zOzkHOK6+lOMnk+tdjBCCZ/fRVLrcvHOm
lgH6zZlCz0JUo2CP48i31PepKaahECGJ8jOCgpIEv3UtWLlklGU2ffR1LjK05K37PDnxcxzGLzom
1NVrxwTdegznMd3Fw7idbYbrd47tN1dx0doYRG8gj6EP8PdnuiHdTOAIVTA60QCO8Velj3THuL/X
rllclBCfhjSlqWzPTIape82skYqNrF9E++5MJ353otgGWB4THlXENzNdmPd5rC2VOacIbzQLB0JM
ChodpeqI52yPmyPCnZSZq8Rt74j8/R4YqXOgp3cbhcPBbvVvogWnlGuEORtEyfJQBFSK5xbhLAu4
d07drxMcs4FtEnEGporjXR7Wnx7GrOjD2kCov4H1gHmvR+PrwZZkqZZX0ZkK8K5M3DXltc+5GJ7/
+cONZbL5+z3Fh0PbMwUyPB3V098/PAXWmCayHuCGkOTk4mndmkaM3PVqRyLbFGOAI6l9bHoG5zBX
AA1MnLRWcq47lsBRr7WrhFp3pFFDjwQlxHL+gu+CEvij2YBCBwARv/Og/gJpssgPAcdCzItp8v7N
IZcTdNS4widdOS1t+dq7ylR+lxMYnN7sDthaaQPF7Tuf+krWeXumuLWXjCJqneZb9FKeGxneHn3Y
NIQonZKBXM1BJ/sxKAh31ykRr+3HYnaSYxC26K97dRibgDwsbvN3rtnvbhjkaAaXzaBb8DYyiEyv
KupRKeNSaWEh405Op5y8BZx0KERQD9VahShEnOBQlwvl9izprlbFsBvM5rMYWhIbaECux5Kg2R6E
VN6Y17octmY3du8c7Ouz9va0YaDQBeJM0jzsNwODOfV6o4p52BjJErjIKh1+hUmZeviY0o5Dc+I9
U7FCNgU4Sth0XYsKyLxd4xtwoDbkNPyCsX6pTfXxn8+j+HWYeH3kFtYct9MvGLWKvSkrR0T3dYT0
w8r7G1tUtKmaZ1XVJBYw8BctMQ3qsLAuETW9sxz5zYzDAUBW41qansHc8/eHL6+zIAK43W8at6dM
3rdUObSHNhNUwqHvdnH7PXOGZzsh/HIWz3Oa3S3rxT6+JrpKUBb1j1o2HMbKOPXN/N64ZPw6NIB5
0sFM2QiKnbfEz5BS8+CpZNgodsa4WwC0ePZdnNWPUEQOWdveOJyuwOnvqOIW0FAyYpbHx3++SK9L
sjf3jwRuBPsH/CikgjejIxa+eapq2UNvaO6Kgc1TT9qFFdLozuIMNDs2/cKB7gHjAIT1izeGT43V
XS2XxhIoeoZ9EX2BuItNiKJdHjmnqK5uHEyqY0O2gZQvhUByiXjmcTl8WMabDnYJ1KWtS4+y1IuN
6T21uXiIDf2dIJff7GxJq7Jckr/gdrr226UwikeciFM20A5AMW8PpCGPLDdtcYcU88XWk5floCeU
liymfY0e0CoVX5O4+5YKKBrD9NLUzKrDZJ2c+Q7D+Htb2l93tDDQUEmSFcXz+wv6LVdRY2mCA3xd
RkA4xpYvHkO3v7PRs8dT994i5zcP5SLPRYhqklP3y0Ii1LNsaoIlOn55JtxguJH6tPFMkDL2Z7MK
yYGyH8d5emzw7gXG/Of99r+i65dvGHQ2gLSb+Gv3d+00i+5l3v/3ouvjv/6zSP/1nxXmjt/+y79U
19YfRIrBaXQtFhLczdxLf6muzT/QOWM7oawEldaxGWr+Ul1b7h/At5gcWNdSbmIk/m/VtWX/AXZL
MHmYFn8gWbu8yRT8p4xB+cudvMTCwU2UPLkorbxluPtpmTUyAM8j+WHrCZksT1u3rbvZowAcPABT
jq6xY323o+qUarbcwj3ItzjO7xsdyHzQknNdgPHULI0xyE23DkC4dVgVcp2VDovuONphQ6nRwWT9
IW6HcGVG+gtVhusQTt5mspMbWkMM77DVcwFmCSnZ2UV3ExbZce7M9BEnCxQqYpcbOP+uCC9TPVub
zgx2hllVuylO7jn56cbSK/o/8mGgJV1Hpdz/dGGvfw6sP7M+hf6bGRtm7zIh0cp/nSD/fqL0ep6t
xClcIo2Ka9vZ1WdSjJDtxS+BUMJnpul2RsMesZKgjQncxWTTjQfm2GqbFDWZFCI48g3UxXMw5HpB
w0nuPiHKNHxYai9Ck9mhHQAuJQONvzlRyAldSVtSjUvPbNEz7RF0BjA4hpYgrWFcB02zUXCNetA5
SD7w93UZaikJeAMCW6fhd4u/KdJxZeihjLAasRoIdbjhrru2VphhguwoUZU1DLBO6mC/oHFp7YS3
g/WPmvTvE5LOwCC9OXZhSyu/Q9MbtFs9wx5Mls8TvIFyI2Igfxp5wkc3U37Md1gLKgG7hgbJuosL
2gyV0LbN6KRbmqQIixvB4JXimSZi5Z5EeABsM2nXOjFFq578pE1FkIpFBBxBE3C36OjOpAMaH1OR
rZNGbQcPu1+kFwkkhxQpneR/pTUzTmNpfF7sz2ULcUTBI9joCt22VxAf4rUN3izLXNykExgqt0f6
yd7ChvuV46i/NHKyCHMK2p00NRudyNIGbql6pamJVF0z0WS2ZMYXFnLlyEs/6lod3dBdLI6qY+UR
UL46JJ17Z0ptixI9fmgpsyEjRKBHq9dHz0GDHHEpKSvncem4qgaDpp2NaFvdNI4O+LSbS+G4yaau
2O6PhAWihhSbgGiHTVhMz1lKJm4bDc56sGW8TUYS3FitbfUZtdwwab43wt2NckK65x5kWWsQ3Rff
WrqSn5MqZJ4MyjsKbTiLml6sAtSS21gRymI7LYczgxsoq9K7GpCqSJEHtKK70znrZgcVBoMDJdpk
3c1hdZJzBdrM/J6O/Y0Tp6D7UhdFjXZTj/WzPTqPA8SrI41jlGIJOQwFDUMujxyPcnlJcncd0z3y
Q2NB6rfPMTgKhN41Jx8z+mvH77XDV+W3Ieu/kw7i7lgSahKW9rdOi49F4aW7LgzVkSXrB7wA4kh3
RN53jSQHkOb+ZsD0stPiflwPTgKbNAb5FmqUNKlyO6aPtqDbuWkPuDYTR3cyclBzX4rEqC/UKUB2
WMlIUgobqFFmYPYh+2v5Rye38GMn44eCEhJ9wIYuFbXesamO8/KSoNpVcTLtxKTtBIaOVdk0VCQY
75AvW9tJBh8KvmUwZpcwneS6RRo7xpDaktbB0uzV7mEKDHdrWm2AcqkHdNHWOO5ZVdDhLa8Rvd7t
YAQsfDz9Q4z1cbd0k6zA1A8ixE0S2Y04qpEOo+f2DXU8nMWF7LKLgBSBqibh8ciIHXGM7EEU4Nvy
KL5H57Ht3Xh4lnFvIMuab7FFl8hJnww5YvSeFr7WiKShgdS0rRGuXKXlIVdVD6pS5qa1J9rFDQ1q
S8+/B1F1g6tW++ENyMlYj6ANNky/MO0j6kn9iEkAHWRahvu4ccjzEKyYRvChhwiv3i4OJkzidbg3
TDNYWw4cuXWR22stxu8Y00oPg7zdDVYsNkSBfZksFMdZaCRbFZFx40WQ84IY/IEetdm1loormfdr
e0RC2UeWPLZWZ/twJc6DiB2Mgu73EivnQe/G5tpXavCdDNOw1VfGmbSG01zY4uxgDj2w2jsoLaId
3CT7HAjJne0VN6mRGYxa4WqYW+tB8+xko7uVfZMX5QW4aboyiy5G/WxEdx6pMec4ck+vbzzZ3YC6
kY9Bg2FPaHF+RGmbr+Okind24l7rrO3Peu0QxGrJL2mSzRd9miMeF2Xvmgqd/qinn1K7wW/f96ic
aOBMCOjoprvTJi7QMuh6eO+2ajiikrt0MtibcT2vnN7JtqFEsjwGpFpZlG8RIG0cLTJ3BLZwzg00
3RZayIGQLZpL5D+lZuN7BnlexhSVwDknDCdM0HMVb0ddG8C9SSTZZNwM4xUHPnMAqhP0QF9wo9Qb
MmIQ+zjALkx6nrSsAkAbGT0IWg13FUFut0bCUKHm2vmSiGanGrO5r6grG4h2m5U+TC4wMXwc8Abn
fRmRaV9PzuJgoNRiRXdDwa9TLdW3LZSiNNeMzwC4do7sUV7YZnFSy8vrj3k0WbRyqUDUE8xBomX+
eiG87zFOBFlJ+XwHySnCqdO6+9b1HnM6f2tUAox1pfiM1fnRhh9xh6b/+kk1hnEyc1fbMjuDkEzI
L5SleWdPZesnWf/Y9mzJoFmJBz3BXpEV3X5MYOOhtFMrs6mSe5qvhZev+tJyPo71k5r1I43X5Bl5
Y8gerIDpE2YQt1VBtGKsdlDp4tXcLTdiVHkbvSIfvTcSb7F5b+eO7JQoqW8teyjPgU0VSw/BM3ym
8FSm87zTKx0m6wT0VGtPmU6iVsLgmdrjnvI3bMTcsNmzums8EeJSmF8sYuh8D/036SPxoemHW6Re
7W6CV7rzDGr7BcLYvmE07poU+NmhloHYRRrXk30bvj2y1EntEC9ZXkMmyToc+UYy7npBnaZjVThD
HFwXYhx3XvCC9NA4SD3x67TCImByLJmj++xOIySym1z0M65+eVWciK1GeNtGZf0uCNE2d4mEAjnZ
uPEM7QiS6DHHQ+7TcDlkSbAGr6VvYIh4rAecAIMU2uRoMuo1KsTkBsM+dpBRnjrTw6eQkDkdavfj
AhxMBSwryehOXkxTne3iTsLPO5n0h7bk/QEFM5hrx4E7oE4UPyZXg4XWaYblswmNmyAe9041TTdF
Vsw3yiTSwerANJo4eY7UN/FfSHlqs9J3Z685950HomB5KQvaum5VHtMx/NblmnnUo7rbd434jisv
W4x38M6L6ez2q/riVahloUOyHGiZB0gWpVdis/kd59hE/BFC6nEwwycZJ4nYzdePn7vGPVRGc+mI
vV2n2mw8yIyBtW+tj8mHsFRYDag/3Zo8zsxJ4ZfONON954RQGx2v3JrjmG+Y6vGx21q9a70M/0KQ
dbA87UXQ4EaboUVdRATrPSgglPst9piq90Ywm9swm9tjnff6xs6zZDcJdtI1Thv0aL3v4Kuk/2sf
wwlFCIjLdJd6lINAKxJPxYS/URYRSHGUgk0pe9xFtZGiv+BcmpXuMlAF5r4xZvt2TA/EEWa+lgqy
oZqPbu2op0TKozEX6qYHhYkpzfatkZwxEBco7pAq6wHFE0tq067w7ODsZl24z6FSIbTmXqpyFHHc
jCuYTuOOZ3rYp0kV+W0X/5hhsvuVyuGzLdbHCQv/xpuT6N4TPMEWgmFLIRJ3chtkRwMYNOw/Ns5w
lxjAC9OgqfcJC2RkwwWyQwymln5QGcvYgVTibR6Oxq5uqWpqIdy4suwPxscS6Dw6MLmuHYExDGBB
lA7Iy+rsxvU0dmBJ716idgGq0cYrACfsdYK4Lmy0hgvzd7vMfju9J1at1Z8iJ28Ih7UFnjL1CfWc
+2BNOaVRd8YHZmkoWUPC2CwoFZ430UeO8vxquzTOxtraZaNz4ygG+UEvmsM0GS9aJHZEMvWXfqo3
BK1mgCkEexyV1DwXZsNag/QtLJs0ZVmi6HhToW6VAI5JYa+tAuQKEdWig/+C/A+Ng2zFdkzkgNtQ
p2fIPKfUNPnIk8aTZaqz07CIGcwg3WpRXl/rnshrPfRQXRtxy3ZrOshJgyoyblkdcoEcl5DisMLJ
mTXyrpsEJvaGzRChXX6U9n7V5x6L7Sg6zcoBFVY8BKP2gsH1WObqJrDpz4GVMh/tbrEcDuB2Qm1+
oEPP2lJJOGI4DkqgwkHJqt5FSuTnrpLHLJzvEvLBr0UWE51oZ+fXl6CHeagBedi+/ji0YKqaGX3J
qFnxKQHocuzJ7WQsOfdWjVGxIIlUWEG17eOIVd80MBSK7AtoumEjXhA4ujd0X2UbJlsnSFC6Y1hb
DyZ8Q/Hg5uXaUGxDdOLhXHB8bnWnQ7BalUVVHfp2YL5oJhTLnJI02cPZNQ524z4UCm9Ym7IQMzGH
LdGBOCDy6mTl8qvTcbk8N3Loe2W3Eyj2dWfCTi2B4KOmLWMoKuz0ZjP6xC6+Oc3fov6U5E3JfbUT
Zs6mRtrIaebux5gD80lM8DrtWDy3VVNvg8RDH+TEd8jptLUF22c9C+Us63XIURqIjDHHOR1MYK73
ZgdjuUtM/DTMOHFnbrOBSMCA/D6wf94HxPfEzYVi2AExIeC7A42DnufRAU1GdZlda98Q11os0G/m
9k/NID4YzhTvzdW4dnJC0DH3mWvuynoffPDa2TqLCb5oBXBwX5TJXosHZ8V0ti7n/ACUm+WC6GH/
VXKP3u4wYRMmikmiva8bP3YE61T+VdmUvueM6Xq0SqaBABnvDnWWV5bAfDDoUBVRqEntEtEfW2SZ
dPFtW3hkIGohcmwy5Y5zedHGryhP10OrUhbaGot8K9jMoIWr2ckPhc9IPvhVILldAmM3te4x7LBE
JCMJ55Vb9rum7zdmZ6gzsJJxa/AAAFPDKu1RzxCDhp8Fo6wfzAZDZkALE4b0hyHBpegB8lhzfT9k
1mxuArd+SckB2YRS+aJF0l9QDAnZE+Dou1oq/KKIjd1GQMgXgC4mTxFulJdnfm+496ylYoJ7abdb
ngZltLM/oyFrj3E83Nmql4Cu4r3Ch76qqjyjj0LgQt8HB+y6L+Ws4bfRLIkdwSrOoEX4Zhk52l6q
woORuJ8t3Kh+3fKsGb1+GuPw3g6150oZ66ZWztqeibfQh/nU2AvIz1qLToe2UcFGITDYjTWUZr3+
gzRQDfXp5F4oFrD+DLtTPgMB0Igt2VjtVB9rWdXHVMR/Vob/tzL7byuzQrfp8C3Z6v++NPuQ/us/
iu8/V2X/51/9d6ISo5tN9JUN3YICK4XPv8qyxh/whuiqEKAA1YL//j9lWfuPRR/CWkD+Bbz4LxaG
Zf2xdF1t1/CMpW1N+/X/oyr7a7FRQgugIkw/1aBs91aRYyCXFbFif9fDNV4Tnn4WpTtsPWztW2/G
1qccfZ+4PbB3gTnF6vMlEpcgjTnAnSrFFyquOzNKlqBTRJg/ncrfFkMpdf6t+cTR0c2lE6HT+P0l
gYhdZp5WrW6s8TTvcknctbKRA8zXPss2GtSZhkROgUzGLp//+aONt30QYVOtdujKE7dB/MVbWUxX
t4VWkpQIrRTbZIOFKdEqYl5V/y2QkgXSri+CdFelPdlE/VMQY1/sXENdBxP8fDRRdvSoaonBAQWh
2pVtOJ9hSJKrOEqMs3r7XoPcc389ZNfydOS0KMdIzTHfyC5kkNhJBgdnbZhdfGKb8oTixtwIYVwF
kYmAhLpzglPjOEfxB2uy9UvXApvT9XQ3TcSIKFu/wgFoj6B+Pw5lYp8sIOcQHEqnXVkBHvAJymbQ
uEd3HCKfekq9jwN7P4Lj2wWa9w3hbXKPUWTy01o7zkj9j2ge87MYcqrshrggGGz8mrXouOQNoK1m
s4/vZqpRN1BlAWsx4aNa2OVcZWXfGRO7+JgiE9mHp2AwpB/p4a1exYaPo6dJ6viSxCyvk/FoBhkZ
kTLdGBOB3bnJKgLZL+S/pjm4cQM4L48MtNjmh4RvtcUs0UPeH8QW//5Z5F1MjlQx74fMfmQDYR6T
udwVkxLnSvvqBFp+zi0qtY1Z/GBFDd2d1MztqOE1Bo//0bKQHIBrI5WqUSX55qSQyML5YPasIXt7
6qEpD6wuLBuMSAwMk1YCU+GQPPYSSOcSIHx023P8UsyWOGSuNS9k1X4VgtRc03SjNp9IjXp8D6Bs
KjZBaZxEL+pTGtkh/29T97tRntM7XKPRDrFl7csifbTt+ToFRIHPdQIxKXARwMFS7ER9zHK94fLy
pDNdrOre+JRm6M57EKRzyKRfcOnyYtrXLiuGiTtWj/G/h20yn9FO4u5OzFM9jo/U51H8CgdKtbXA
PKyUnctZxKW3VazjBoykLkDqurN3BVoElqRy9t0GJJsM5puZIiRhH96G1MvEn5pekpzQZyA4gx+2
nHahbS102HExtQW7CTbVuhV2xY9EZAPT92cXZxW78mcK59bOHXV8iVA7F3E7jvV1NulfscNPDGZ1
Oqxsx4CsbO9jo/wwafCmZ+harn2j2FdZl9El9ADiQDiFj+x1vpCUvOkLcafC7Nks4qc6MJ46FX6D
qflg4M5lV7QhY/djnVkPKjM30q4uge4BLR6AQFTbKmzZVGKX1rs1uU0bRVBzXfNef0Sh41uJsXMB
kWS28uueCCnHIDFlWLF+xV07rD2CrFkSnEWgnQvdOzYTBeug2lHLXs2RuCj8eplZ3M1cDpKWfcAL
PjEAe9dpjsGktphnN8IqTi7GCzKy1i0PQmDAsxzsjRbI9YYhFwXogkkl6BXP30WzTex+BsEWKL2L
iNsNf1O4MRdnArS3JQkOEZNPxZtYduuYMy5DPd1R1jomNh4nFwwA33u0CGohmNTssCmXLGdwgfOf
MpvcWifZDDStRvcsa0CS3vdCx/5ZxkiZOue2t8fTwtlwWoC2WbqtCau0J1DcnB6iGLZEa675JPyv
+tpsXF+y/fDc+rgIzgdg28Ik0Das/YlMiDqNDkWqnRwIBlP/lLg0/azGj1DkBfjkjbZ9cCuk8tS3
d3P70sFaHo1kH7L61ScorAHf84vZI1dOcGaao7Mx0+GmtzxmyvA8RBpetBS1X+ALyllGHl3ZmXnt
dcqX9X4RXiCZmMsNCMV6VETHtuKl99qV1pic1QVGmbXTJ0msFe+X+AeygbKlQ5FqKrjIuLrTHMeH
OtfsVV6LLQfMpiubqA97KYwgJ9o3cvBujDzzbkLTJ+XZwpk45QdNjAjZUbLmcbtDmSy3pSSHuc9c
dx9a9ipvy6dY1tmVSISBFDmxaRvmcsqjhGzkVFIQ0G5SB37AZKrqOOTJThaTvtICvAatGd71NoEP
cYKrY4q/6CPyWCQC/ZqYImz2sevr/bYkJc9XLbEsUtu3HhmFYXwTGx0OOXeLYlDsyOzuzkIGP2QZ
0dWyGOiCWiv9GevXnemOF0XX5DhUStt1hGBTFFa3vReNt7MLw4ROlIeXftCvseqwcJTwPMhj5DBq
0n1amj1Ex57btrzP8vyCK3/cwDmmQ0KGFv1LstVbr9PhPE1xdjG0aj7FNPZql1iXfnBvpSqpKHq5
OCdG7tEdDXL2nZQl6SG1N4ZhsDkuwxdaPDSLNZmeQhmclMl0pDA7nXqMXrqgkewZ5UNZhMfKiF08
mFJjI06Zq9Izyy8EkcqMDZXfRdKCA/K17EHTqpYcFxm30cGgQr2WU1H6ZSsvoazsIwks4L6y6QW3
r4Hs/xMnL7oayfSxrocerKT2lU9y99w+WFksiq9VbWs7nDKEp1cU/FTjJFupdGsVgkrAyNSuIrC8
KLAm7ZILL6AnCFYpW16EUoIKo4WF/b9+DwZigcxoHTEUAN5F3NFODb2LaZJAU1c5mRJLAxTJWeP3
bvQjHoR5Uxpzc+gtU1up6lE13i6NpL1ml4UxuhdMp2S25f+PvfNYblxJt/Wr3DhzdCDhMTgTOtCK
kkquNEGUhXcJj+e5b3Jf7H7g7qhWcVdLcXp8Bpu7SFECCZPI/P+1voXii4EzYofLIvPQN1C+7Qyx
rvLa3gJaGZZGJ8pNk9vwh+shIp+lxITdl4hsLXBgSUEJp9UozBtbUJFnheax1yqO/2iAN2ows20U
2yV/F7APRb3hRibkFmZp+xSRbHGMVdpszJCZtBT6vlaJGLo8kKdqerC5MVqH+kHOD1rvBciTIU7t
cP5gRQsnoAEm681xTB6HFoCkXQ792gwpiCQWuOYyfI0dpdppVq0tqzHrPKsBTA/5eCSAaSUtGS2L
Uh/xKBGHQK3A3qGRXhmN/9hMBhyysnmqI8lMYIZWEvseemlOKVYY4Z2m6l/auQIROnBk2jYwt3Ux
6IswTgwqncJau1C9beIqln5iQxUPOMX7qkNY1S7dnuD4DlEGJ4x8TCuXFoCmUwgrB9/rLIe6SGqv
tcZ8SHo7IURHRQwU0qpt22zt4hyehIw35Oug006JHmhsK/GiaHpqUsPxTEalVntMIto5sQ3Cdczw
uTPe7AIYUZoJFImYg0/AisFMKkjN06x8GNNihQBEX2ilrXhJRm0pBqBeGVq97HXjMxViphOBWsJ2
ru9bqsPQidJ+DQ+BELPOWIFORyBLYdrOz0bUPbVjgcqMxQqUSec5I+ptVXGH2o5QU5hIQ/vSoTGo
lmQCZ1FubSZ4a+jFOKWSaJV5uQaAx5mcY59mgJ7W+TMxXeF+xLgMPBcKact//uBuatl8ag1GeCcj
QUpOEjZPlT6NoubTjVDCJydi3ofB3gnJznBA0a36gTAvRh8aVm5fwOf2Cg0uvJEW3db5HjiNfaB7
dCoQG3hDgZWRIea+7CkUVKXFnYjPNN80umXt4DMB98/orlAHGGl7bt1iWJK7vQCUVUAS0Wx6Ifks
x2MwLEalWjfaoZYZDYSCRDmiVFe9AB8RNcaxi4J93BFOIicD1InDt6pkgbqYi5B7O3FylvvZDExl
XZDZQ9BOg4epZ0QK60XpKsnakeCmk9AEIhGUG5QON6ZA6JE760qnF1MnarAsDMD9beGUaxmSRuBK
a2XIhL4bVfaTNdLSrxZtAkeZBgbtEwjmCxGNm6ICiYzwP/XQd7QFVVyaA9DgoIXvZEak1oR51TTg
9IIY82b7ErVB7c5php9hRWPKdppqi6c7Y7mGSoL24L1eo12MAHSbOpPYZso/C2ZJXqOBKaHkUvZk
79SsgzlQW8eEexoO1ae41DpgIuy7IANhF9kWTNeayu/I8ODI8JEseJW7KoWw1G+Iponj2w66+ILi
aLjIXd1d6pXarCdATdTkhpsiirdRlMyJbKW5nShPbVNiPLIiFswVXmOhdF4WjOQj1UhvQKSb67rT
mO0DtOA80g5FRcYBCwxRaesuTJxllrkzNts3gVxiWNesbWWSO5EyBaIrwm0ofvn1U83MsG67ENaV
1Mo/p1YN568ygDDkAiht3950zJwZWpVtVu6h82We4dIf5GJa9fFn8E/SmywWRb71w02Kds1swqeR
gt4DCWumB+qydxMmlzrKpiRPP2kTpu06119IXmFTWd+A3JbPlat+psR+DFnFHFh8QPNTw3DjhtMz
xugVqydKwGli3/QWnXGz/2oFhbkEMf+AJCRaJ/l0HzC8bSKr7D3pNF/Bkx18RzIl8hWqgLO5r+WG
6w1WwQRB309j9K2NzGRVmvTCMsPduqEO4tuY5vm4DDYt1mCvVKMfeli9KPBoVpJo2qWT19oCrILc
1S1sv9IkTQqy0Sts7pTkq8CmU6B9wXHLdVkG+0wj+oixtR/U7ZhLdVd2/ZKpM2mPJt5Y0XEo04bP
HdgHXLAT7uIGxBEU9xXwbFpoSlbuFIXyC9tM9snnwL5Pet1d15EtPZP7vRIG08ZK81NZMQvymQfT
0sk9o9ZJyYOwG6ekJiNl+Do4g3nQGVUbgyyrfJD3eDCIOpQ+lAu/sVHsdIi1gnBi0yDlI7PkDCUl
cWW7k5elxCEo2YjqHWA9A1dsbFoJRM3OC6gNrVz5vfNAlSfbZ9GZfn26d+Pmh92J0aO1sAkt82c6
lgszd8GAa/7z5HzpQGpvzaL+ahB/5LV19aOimxsktcVMXOVyBwFpcn3soYyvO3KSj+SHPCWIV7a6
5b5WGq3RDqJkbNdeminxTgz5Dw0jsJeOSLdkwfrJmmpWeYYFbR93+sqHivh+yejaV4graFZeClJq
0W1j+/tdt6cLLJyhGPnIDeuJRj0pyvB5LMKPJP3XNqTLdpBkznZc6orX+FrDkW7BRN9a5hHNYDti
uZVU5j0Fq2fyEj8KYr42C162xvrMQrNJ+fJSdHoj2yzsCRtyh1KjlVxdWrvqS5VlzbT2TcBH00sX
fCcZ5wMV8rVW9HqjV1rRvDMqBnA2qowAJoHR2W61LdDqSFruggXv+0fuj3v0zXeczVVvvqOaJCqp
p6m1nBeSLOnWeYqAj6JHjLXk/U19tDuN3zdV50NHBxeNWNizLkurdcqJKlZm+6QJRPC4lAv/8P4m
5/PubRH1sjNNgsPdORjFNa7KgnmrIeJxMWbr1CNzP1zOZGAbh36AFIxcX1h7zgc7VMxf471tzgf4
zR5NePPAHQw0L5mICmhTBTVfRk8sUOptm+d7gMCwE8uNNl+1Qb2rpLbrtOQus7+8/+3/eFW++fZX
V2UXx8HEzYqrEupnYJLTVbdbP4nX72/mbxntf+1l054Nb6ivL2aXN98YARX0CCqwy2x6zZgTqlRL
UNkvDD9ZRdwtarFs7bsYdMP7G/7z0f3Xdq8ulZBm02TUXCqRBTARMJqSvAA0LNA/MFdrwPq9v72/
BbP/9UVd/kcUtEGV/PdDa8ra9WkgW0sfu2VQ37scXVORGywe6/lLTxPUKgD289lFgvuK3vuS9JyV
vYuQ977/Yf44TtBWUTE4XRzdv3+WklkD3FRO7bnGVifD2VxaUFwI9TRl/sG2/mZXunxxyzVsFzA3
XowrJxWsW2OghUe2fOAfgvxZ7zx1DGjICmIHJVrZaVE/tPb9fEldvub/tt7+besNpMdfnIl/33nb
/7//m4EgzL+/bb79+r1fIHpVFSzjfvHmf/XexD9orpk6xnx6PEAtfrXeLPMfghs5ixrdZpmtzXe8
umib8L//yxL/MC3TcukLWbrKe4z/Ue+NEfhqmFR1C4WJQw+QZHs6TVc3niAy+qygz7QaK2Q/YU5U
lasqQG/gAAu4xBsKQcnSABx4pxj6KxI/+dKGxTaP622DeqlfAFfITv96CJssP+G1QmuuqMhvXP9W
dIN/F0JqPSQDzq0QP9xWKyi39z8rDeGQnfckw3QdDTWjak64n/UTGudgZftEfcFzynOm5ulMi7Jm
blQ8E6RoowwzUUqRsKXCmTIVt/Cmmpk8JWYGFRzJ791MpRIXQFU9s6rqmVqlg69CVJssNIBWZLUO
m3BmXIXArvqZegVDmqhqOFjdTMQCbxIekpmShXB9evE5XHe57Het3fR3JlAta6ZrQbzpTsZM3CKr
pTnmM4WL2ujn7sLlCsBH1RBQR7TTWblOZ4JXMbO84vyUzWwvB8hXRebggnLCFkyHdriAgLILEww4
GMBBVGH5TAzLYhznPRCxdKaJKU78xa/hi9kzaWyugmS64vW0VE7xTCPTZi5ZPNisl/T6yQLI6RvS
wANd79uJ6M2ZasZC4Usxc85GvV6bXfScV6N7S4j1awgSLZ7ZaBW1BrQXN8lMTYN8M235M85RNOGx
j1T/5Gsk242i7ejIuN8wkvX3l5c0SaRZbk0g44WAaWiV35JGS+8u74Ax6m9dnayYXn1xrNE540B2
zsifsgMr/IMJu3GR9K27G02prTDutDsGWyiATvk5nEly1syUU4HLJTNlTgU3Z3Rw53qxYZRMPHUm
0oUzm07voNQ14OqYczdbrkf5RLi8p3c4aLkZCw731gly/baYeu12CFtmRgHn4+Xp5QcRBV6BynJf
20Zxq5P56GmscJfRiUg6eeeMeX8n0dufHWq0AlbCXy/lWVHfGKLgXhRkp85wnkZ3GI8ZiU4eSW+o
wVjgES7Vt/d2YWIjsllv0wujoztoFE6sb7GT3jYSuUqO+Z8z0JQvWUkKZdu1/iGrO7ktEwoxaS3M
Qz2uUQ/mR/S8p4DW0kzmrwGNw0qW1Dc9Y5oAXBbkB/m4Y5hDfBIuEVNS03/UxE6doCrpBEgN7k5U
abuvgzmFEG3vJCCS2eRJXv55eehmavebFxWRGRsEVA+GlhvHolJ1wlaKaCVy15mXI+mJQCTsoVpM
7HEOR78xp/7RH6u1lUfhvTE/TFZ3n7VRd0TtHdzXAL5vteH14FQhWYI9xoQDBE4XuXg+ATJ2hIuY
PuyOtLKcBveABL7UZ4RB+vq3N6+FsdESJ24pW03t4IeJ/FxldOlsTteVCn8HUc38YtTFcsNHSJaj
aQVHVdeJk3GNkyGxH5Pdcy402W07H8z8KBNF8Yxo14lYggMN8E+76cHWRHBs1APh3TbCvdEBHZWY
cGtKPx3gM3YMEfODkiFEJAzC3xfwwlrO2KpMDKqcOZlOABEWIsi0gxvANzOLFvFi4p9Gyu6Nm2V7
WTrpvSHNL4qI1NdEI43CzMoczSGAEvTgUPjQGz6GXRVBdLOIDoD8+qjXWbyAq9qtAioNKzMP2s9B
Xv6ogsC8JfAjvh2IyWRFzOttRdSTA094b3au/lzkP/XMtG4QIj6QZOCFo/00pDEQ7eFgp/dRZ5o3
bVeeAKbWnhHM6NM6WsVJkOzJGWsOtmjePqiDla/aivS/hHL6wmpAnTf2dF+1LfnmDORH1Z/IBbs8
L1Bveo4NrAJJq7/uBtm/ICtFZh1Mw9kKq/YT6Rz7mgw0dK5KubXTjLrF/Db0CfkCYK1/k9pJ8lCF
+fbyel6jRnOb9EmPBZISe+qfhFUXXO9wYx09QysLIZG0I4KirPmp4dPtSoJCO6Wq2T0NoXUQ5MSc
uBV6GWfJfR6IjPkXEaow8/T7y2uJl1rqdD/n1t7HPg2QtpPx6vKjy5sqctB8Z+xPl2dDn4t9ONDi
uTy9/BYRLefeqGfV7qLWp3LrAHYmE9OV+7TIoEg1Vu0puIXu4gov2OSKHbXsbINd2t5DQEAgoHaB
10FDOvegj+q+mtHvXbSr6Ld8cptbJYoe0Aq8UvimfZEFVL/C8rvudMNZmAWphGnnHtBNx7dVOF8k
g917Gqr/W00j7RdEjsXyEd9TiQkR+uepCGKiPWaWM0Vl9aw27YvuSLkpo/RcwdU91CSm3BL51d4K
QxGwTv14RSSaTq4GWCwlDzuUsCY2icIunoxpKHZpR2FqKovyCcsUprIwaFBL8NRpcT9oqhl6lRTl
UwnMAFuf7m/hkC3AtXUGgIOpOgDu2GtCxGe1jX/gxXrUy1BbuwrYXt09Ezam1Ihqh9a10YQTezVS
sd1cdJpGrKUrTU0xngUNI9UEa8XsqmLf1VP3SA9YWzLMzi0VB1po0hxTtMzYdsg8SUPQb5nMgrtG
V+q1Xg7T6vKab+AnoudJyuAsk5NBba/S2fLJZEjs/ZaWy4Cy5jX0Oio5B1nJJ4TC3xqU0sbo957p
a/IwZnaHXiIK6gNAAv5ZzP+8PL88vHnaOTSHauXr1BskxcQT4RCk9N2AePrZOE2yDqPSOGTJ98Hs
y7vO8G1G5SRbXe4Fea9t3ME1n5IgPndgL57GrHJAkBd07epm7o6OhxCpAB1NWXw2qumrwcH7VvXV
FjguEwbzBTGOQ2CngKPSO3dk1CaP0qkeulE1brLajh/JHyQMXkY+5CV+WOswV+ypaXeXp61Fpyhu
uNXm808nLRX4KGLiAuen0TiAAdW4vaBpTx5Vim4HYXca3WX+Mrdi6xSl8ZfLD02jsG+HKPnr78Zq
nj+04nD5q4OWRsfOGJ64CUSH3E1p3OeQK2fWbhDgOuqiU+ZMHn+i9dzR/OGnvuGNsGuPHRLTYx7p
waGN6Io11PFjdzN2GXOXrMEeCxvloLnLsRq6Vd338tyZ6T8fMg75Cg9MtL78IOJqRuESF19m31hf
OnvZ+/ZSj/HmjY1dn2OutHMBQHhjEUq0vLxGDEC1UXA4Qt8mR913dHsX1LW4xWwmPAfENNUqXdxe
XjPwMtwU8L27yFbgvvU0E9GL76zK+ZF1pQ8lLfgaY2Na1zq5up1DpEsMNf0U2Vm0jVMiRkEm23uY
LvYesbWzcfqm31gJ46rlPNFvtH7m9j5kTrZglEFOX0p5rJt+RSPFWTYxsxskrfba141wkVVoeVIo
ubd1kyi3TpEnR+koN6NO8wlYyHhMMr1cMXV8pgBs7i8PSpwFuzGdgK9j4h5InabAQ6EbouTokuCH
E1gZUnIAKlDhFp2mk9GCbMpo86yMRPO3IwyHfT8/GG6xQK+05LZ6bKPcugV1ZT+OmUWHxRjvtIxJ
2qjwWZr2Vq0z95naQnDQsj4kdLmLPrN8wxDpIqEzplFbWW0R36Kvim4LgS9NNbEWWWb9MPa0I1WN
5n43Z1mU0Fs9Fg8tGTwxxgiB+ltqEREVcd0tpFHGp17LcaQnOmIxU/+mMu1cCCCGMWriA61vIg6D
aK/mgXVyFGlyE3LjJVAz/A+Q+he2kqc7gVBlH4kcYCjKEszsTG27ajvfoBQpcENDmVwbBiwtJiL9
miVSu8g6Tayd0eXexkdbVBVzDwov69CKywXx586BRvWa1oS6q5qEhUBnb/Ag56diLJkX08y47O+k
pcNvjS+uOUafUIKUK0XEfAZEHZ/qNq1uDcoxlx8ql3f0GWqcrs68yztyzXDOWeOuL89aRZQrvNnh
Nq66h6A07LOjKgiYbGRZekwptvF7FFVOLW9tfUxPKCn05ViUzZepTE/w49pHGDnVbmjscKPOr4u9
OdX5FzilzLRSHEOsLoxHJt4HpZ9cVHz51oJwjB8iUc9+UPh7mwFujZdcew5qzsmmtr65CZuel1mf
HEW3PdXB8JRog3vvonlYXN4y/6E26t0XSQLPWrrA94pR4OBLOnlSnMTG4qDXL2Oa35A7Ffywg/Gs
yD56CexeWYWmHoMNVlAOUeun2TB1T9LRny9vxfC7bXo3eCVkhZBR2x9uWgY9ZpLslUolgafFlb2I
etzaND2XYeAoZKs7ZK/EEYuOvLCrWyvtq9vB0cJDkej3o2tWoOznH2Sa/Gk3xrC7vOPy3qDtt0bF
nCIwXlE06UelU60T3lv6WZd/tjGuf5I3Lw7Wg9q4zN8Jh8HxPOJxiQmugy/Oi2FhEYZ6+Sf7vzlS
u5pfNpnFrQhBVqCnD8wE/HIVj528wVz1XXLKfAVCdY8US/vONHfnpEYKvxAbQBlGBiNUvk4qtQM5
239pwxq/aNfpa9lZ6VPXZIdBHXBi2Pk/H6b56eU1OvZez217z5wFbVDQkon8r/f99Wua+UgKQrjt
0Utg1iExsk26AB1qg0X78hBYUXD0TR4QQJpbLM87qp7REefhCzXfmMRxPTrSPXT8u8sP+t4RK9YA
yuLyNDfLxxynjwfHhyQtaSUbuMw23rkRHULgFNsIp0voletC6/SzZT/2BukdSS2U2zKqmGRg0YpN
hZvxr9ch+GJ8Zifhnm08Ocb7KOlqVBphdud8EnU9bQxTNWikQNmeZtm/js3zqwwHYq0keQumhdXQ
6c197GrVHYN8t7i8w05LrrPIeczG3vDicLjNUWUCHijMx84S56yvm69xpwgoDkV/S6SeftAtzvXL
D8YNacbus5YWmyjE7ZR1ApmW3rpEwCMwE85F/SuKJ4ue7pIh2vnkqqxDuA+rd4asKgQa1sYtI/GQ
u2q28ZnFrgu7FQ9MeJO9wpFdXH6qR83W0OpXJKaf8gZxJHl9ptentsOYZ+cvitZiwqaycdNYUjuL
EvcUtZiIbGs0mOTW2MeoBPhECGm5GzuRnLo6kZumHYQXliPunljQ7Zahi9YCRUwYD/IpswIELy7t
UvLsWd6P5o1On/qn05AUZcOQpHJQLtSqqcm8deSOwPoEO1bc39pmGmx8u3BvUiVTNhhPG8ImDPzg
ioKQk7Fg4ZhYvjnz9onTd5iSpH4zMQFiXuk0D8rAVDfzg+RLOI2niNoa7Vl3g1QiYp0ay4e+jKbP
qV9nS3DC6DRVSUWgd89TXGYP5OClB98HdiTGTn3VEoGLuxMPoo8s9qlEuj2/3sZYzSAHg6dQ+5NC
OcepLf3WlknzgE6XolKV5nuS9ZoHZm/lpjf9GZ8gZqsKlFPDrlxwAlXrwSyYnp1SkAFeRt2Nqfnp
c4lDlvCuZ40YLNYQ8D5GxZ+83rZbL3dNz9cC+zXoFPSDnVrfQozWt2mlqlsy55VTTT3NH9pkiXyk
+Koq5QHtC43ZrjG8qWlsLzGy9ok8ORSsvGGITfjB1H7OZlpHJ2FlIR9Pzb8mUiyHMcyOtUaMEpRK
uYFm2OzSKKbYWU36stDazz6+0QU8FM2rSeU7VfPDNKCZWqB6tFCuH4myI9ScHLwB+3oPe6PPFk7U
lKfLL1xex9q/LgrywINOL4kFIb977+Y9xZ2knEKEiPZCMZzpSxqba4gfKD8G81No9PZz2rsCl7qT
3Lh1jhLBoVtPiRA+YcfCIlKEiSFa+F6WqMaSRr32VQ641qPse63jn4j7Q944+Q2x3ujRVOROpboK
8WytFdZq+C2D28uDj+xlZNZ07B0NtTNqqkCdiIkHzrtzpq9DGlIWHFOwoaq7A4PT3+q629+aQ9Bt
WOLAobMQ34ehA3PWhU1SV06wpmbjwIOX/cZps+6IqVosVW7Zq8tTKlr6kgBwEqEicnQmRcPZVfT6
skSDlyynsiZsIUiNbULy4P3lPZRqMQ6q5a0rv0bB51K3lPPlgTgfFuy6aaxYi+YLWYvi1a8mT8e/
9RhRm9y3tHeJXeN1srEZRK1qAwmI81ZYzlrCaDnZ9mDs0jSdtiQSGDfIIkLQiKb1kOtMXK00jr5a
WrebKJce2yow8fzl/p1vBt/mWctUPnIhm6/oOXPTeQWEyWwJ4cA2bZIbVDoucySKTTjo1CW3uzkY
JYpl5akxcIoysYmMQwB3IAdoFpoOCVPqNy9obZ7tJoExNmbepdnWD7+3nZMrB+eEUIQaYThj6LVh
2jt5rO4DW9b6eVTNDDE0IT9dhnCPjR71sX8EY2RQyeSlywOOLqrLGhzqKNVTkr0mouEgBL9ogzWC
9YlO/9tXGssf//1f7/WVbBpCb7qMqy/Nl//zAy5GM958yfjdA3CAL/KqqfTXL/1qKgmEYLDYDFZx
NmD0X02l2ZuFMcu18YI6givyV1dp5myBmHNpUBguHacZo/3PrpJp/QMpB20gQWKygx77f9ZVmntG
b1vvqoltjT6Y7QCpddCi/N4TtdxBxkiHiO7IHWNRkqWQ9M0jSqeFWSurYuiwzjAtmiRS80n9DOqB
VkxOfiCNtl/duNu/tviWZHUtqrh8DsrAYMcAYMNY/P1zUEqOhVbxORREbszzWBNiAhr0jVa6/0OF
w/Wmrr7yMLpp6qhsqq2e6ta+aUZj1uqt5+8W4nAYxEdd8Ouu+19bNIGssZqkiXelKohogmOqs6hR
2dAjcWYEfXFSU5b2Gmb9gLJk2HzAKrw0A68PLBY9loaA1IB3X2kqyAQgIg8u1co0QDONqr2UmU8q
gbHCjjptIzs89H3/TJ1/yOsdGneSgZLj+wf1uuE+f++3n+Hqe8sI9pIzfwYy0Vho1yyNs+3c/SdQ
7CxQnr+/uT+dQxqXElcSp5F1YcK+EVU0IWCYpDLY3ODfjw3cJV/c26B6IrP/QLLypyOKe8U25twF
WzeuvpmPxHwMCKtEBki5qRHLKqUXqaG/jZb4qNF3Cu/9L/e35q8JctRCA4Lmcj6qVxdI4bqtyNQK
nhrKNiLp4seqtEgBHDF+RaRSB5M4TqFP2lo4rt7f9N/UKirbFoCZGW2ISaBU+/vFOUyoFcpYj1a2
Ud1yo96Tu3GvpePJjnHQxaZHCNZtgBpazz/41rN99mp8mjdNF9ngoOqMn79vmtm2Xwkmgitp4nYo
vk+xeSR58454JNzthfrkho9Z0OHaKVu6GXMil8MSz7AxX+rOvT84617cqxTwIKd+HULnsTRe+5LM
gNAXZ1NJV2TcoM5tH0QRIoWpftS2A1/KRfucsACKFTJqghH/hb/3m2I7Y89Va7gr23r5n+xlywTf
iXbOsa5TPCaXKVwAFY2h2P4Oke+maAKvlySIAQ+FgCQx+KGBNMttkNWfPtj4vB9/Hy7YzxYsdW45
KrWKq0FRxDAWe+ojK72SxypxPuf4LJL6SBtlqbOKp1GYs6zJQBNY0+DVZf3BFfWn8xvO4wy6h+ou
rq3FvgVGA1lyjL9+wMomG4NFEDPl2iI/u6LzrJj0y/KmCRdVOX1whv9p47N5GGEQ+56r7PezLKfh
L6XFrk9ULP32fcPXUyVhaC39VxJ4FIAr4fTB6PjHjdK/xrNsOzNN/GqjRmfbimOw0XmEDPl/qGxV
/Ydd0aIZykXp3xeG8sF94VrgNl/KBpMKDrSN2PVaDirG0IGaNXApo9IddfkMam+lNOoH1+3fh2I2
w0bASLIR9uvv3w2CHes/uN74qJxFadU7rrzNDFDUId9/cOr+HbCtMYHRsGDb7ETbuFJatVMZpvTj
I3AOw7nudbj/453FSFVIRqtYfso7at9E/zoyP7+/7YuK6/qymUkeVFo4fTBH/v491UBCBAlceucR
gCawjr1wzwVNXdQh4TfLOo49MvI0DJ8Vs72PN23YeGYVPZR2eSPd5MeUsfQndw0TIJnjY3Scz4Ey
D/fUBFAil+lj4bSvyake3bVB4y3wESgLqwcbEn1WjZ2qhT9wQr+0JTRBXMl0aPe58+iG2bJotCcX
wolQtFujLm57JXlVg/quke4DEMZDJZtl7zdb8uK+9r3t4ejfao6Sg7LRv7N4/lnS5UA9e6SldhJJ
Q3Ff/T7i/h74JYseER7vk+AmYEzVMRX0cxmyRiXYxqbcxfkNToSNxHvosyzDWo0Z6hPMJKJYteqb
NAi1tOJPvUK61vuH5E9Xlam5FhE0kA8s52ogoybvg47hqmo1xq3RsD8VdfiNtEZkDQ6ZVzGcDCeT
H5wIf9M5ztcVqiymA3SxBGlCv58IGd37MZMtm+2AEsUTQefUUom69kMFJ416nJ3rMaaPCVdD7Mfo
IdtNCyNNUuBHUfAfDGhvP87V9SfUoQ4oDkYrVa3XXZtTNai9DsESYV9T5b/keH9SXdm9v+//dLN+
u9WrOYqu5L1AIIYRqk3WFllsuY7nQ9ZejaPepinx/ub+Pgn7fZ9fH+qgt4zaYXOpDNc0P1baFO00
FLRFT1lSkmAOVez9TX70Da+u9yGGXIvuhNskm5GGdq7oh3YgLVuIwEH+0X3po83Nw+ybGe1I7HII
FBXObQhJif5xx47sbUCK1S4IjQ9uwf/mJCYLa57vsVC52qEVkw1DIa1s1Tv9ekQ4xjIwmTIPPf1s
ityEbHIEtK/WZx0GQwFeoyZgxSGBvsbS/v6u/kMi0nx4mWIzvppMsq/2tamOuP6A8kFTI57bVdA3
aSuyWWmklR7E6LUUQH3EitYVPJuOAU9ZxhS53Wg9Hwk1/kx6yvuf6Y+Dy5uPdHU8RFz1o5i4ylNt
WiUJActYI0e33wGPWqkFtnWVPkqkfHBg/nga2CqzM9YceDiuNjtZA9qKjJt2ENiPWoEX0RrzxwLE
fiSjF3gO/8EkwXyzvfnzvDntWjuOMHdw2pWG8WROCQqG5BR0L+/vzPn4/e3e+WYrV/OfBL+9lhh8
qzSJWbLV+LGxZ2KB/U82Y4Dm4ZQmxetqM5lSM+tTKW0Kp/rqKzP+RdfPAajk97fzN8X3fAtg0Ykc
GJORxXLp973mOKy0m9kx2pOJree7lm6MYpsHTR9vS3MVEotJpREhJr3dUH4w9IJhmf/+7/sT05DK
AtFwVDIgjPnkfXPUDKH6mWLGypJoLsyJIO1qBalBVMXTOpAoAvVC+KADQnutqq4negr2SNctLOIa
9yqEu/tAljuakDFpm/DonKR8tKu63KUhnb7QYfljatYc+mqNnjWTzYOqXMmomuWH8OfySu4JJG9v
0jiwV2A7doPoUfvVOZpS2Wzp/kGUdBCRjWQTbgLb2hVgPr0hV5415qOHXqQ3AKvC0+TqhYdg5a7p
0wH5VI5QxwSdgxW8WrhKU+yckaSH0OZSCAUxXkMCPm4ou03jGNNSnUwXKYEPjcIZ/KXMs0PUdeM6
Nodml7OGdptwJCBHVddyhF9H5cDY6wYk5NRF0TFYP1l0TOc+DaHThQYUYZiLZMlLsn6iItsT5/FV
OkG69HHw0ntx5VLg6CA7CcvnpFTLEUTkURmCmyGuxb7r0IX1afqcSnZanPrjFq4B4aXriljPlar1
IG4T/wjg2j1YY2Cuhc7J0pZ2sewMHOLtgD91GjHPanjxlBm2pmkJzoUKi+CAsbovEdhiLNxW2vTd
VtwaH3eE/tiebkNo70vbnB5KP7vXS/MJR8pEGHJ7DPIcl7btQDwBJtNlr7kJSRSVz41e+V5haHDZ
sD8WNp17LHen1Em+EkBOgHGBRjoyv7l+SY5QAXUX8tJzjxXQgdcaqlSk82S4oU3PbaODFj1U8iHW
tekCSeB8kO1CaEGxaoUPFjqPvg+DrRGx1n/RlL6iSNXg2hbKuARq/JqPZL4i5MGDVyfrIAYO0iWs
KqxCf5SBvpe2/VpNrC5AbrMTdIFrH0hrs2xd/xwqsH667KufWgulqJ50WEf4NImsDuMvJRfzArnn
p6a8j1VEKUkHuCFXzln+rRXqklSg49gSPT7GZ6NTyEzVdwMSZCuk0SeUbZ5g7CxmZTFtXQiwZmvg
q4nvKgnWOYv8mx7+DeFtdAQQpPlmg/k4kw9Y+U2mhVWyqoiNWkiQvTNEXtuXnKKOoT+hG3iqOjJc
U0AbyjiulcD6Od+zlzYROAsjvvNrdClN5ATwcB9EUz+VAmOYJTwti17Bwvxs8i/MsTc1mv/5U+fc
roR1DlJPDclEY3qKlGoDWTNXjc08r/j/rJ1XcuRYtmVHhGfQwqy/4A7XTjq1+IExGOSFxoUWA+sJ
9MR6gVWvOpJRltHV1h/pGRlJuoBfXHHO3mvj3F9rbJrVJKrA3trvyGBNKCvpcWz2fTzQGM5Xrchv
zDi5gxJOxeYRaPA+mrUf8UzerQbu01OcDXygmza+OLXADN1fGcW0qRdDeNt0h07PLrEcdqmdHvO6
2SEY8WW7Uk10f+6zqhLCySrvFvTUINdUashxHBCpq+/HcriWfXPXz+XVkJbHTDEeB/JxZcyVXIiM
qjUFGZfDVewr7pjXIixP0aLa0uZoNavzq41Ydtp2OXmUvWFeuZSP1sOApyDH1N05B89V/DjUWcWH
MVtrNZhVBylgZ5dgPzi+eZOyM7x626Rx0LVkcVvOLUQVuc0HBem+/uGpSHNCdyA2wPuwpvkBCfsP
KJikKMU/w8q84Z+LqEvO9RJacuUGY9k1QawCdojTbqWN8XSTRsl2ribEa3mrXuUyJSMr9K6VqLhE
KaRzDi6bLEXjhZY63oQQHNO6Ar84JOJWDYsP6MgeeZtgtVMTcA8lrieQcsB2CLClkkJJZ476chPF
g76GgL+mwhkd0sQYjy3DfxrC5D4SIJXvaI/uvTlXAuFq8QbKwH4JkXcK1XiY3PIKWHdzHHNIAj2i
8xKRbwGEgU6ier0kNwjHyk/UeKq1cterOrqwbWen4m6arjP6Giu0Vf25co300EDfWvKiq6YNjwnK
jBW1qexQhwqNUjyjPs6QZJ3KvtsjMNzHqKCO0SyyA0HtJ5sIvZ3pZYTBxdpdpXDYjeTQ0tcncZgk
C1a2SNdRuOWxL+m1qxkpbZQZHzqIpHB07uihT5tuTJKlm+gdc2k/aGb34tjAOkSMIq7ynhrXprct
G3wAwg0cFU51ak9IHYeVnmi33pDbhzFM22CMoBkZaHBXdjJcqYsEsbZDA5k10umJz7ElFTHbZAY4
uMoTJ90bmmMX9XpA54dc+bzGeJ8VL7XQOzzVSBP6Ut83JdSpkEffa53FgoFBOGrrnVHk4jwYwMKL
YRk9ZDsb4XxtaVazzesxMFAllN60CxUyLOspT6+KOK9fFHdjpMUefpN3Rv1AFkE1i5UjsB/rUEgK
pG+vBGfKdJm157A/5HOIzhU09aBY0P3Md7oNH5jAxVUSXyKHu0xcEN2WPp4F1zetwdoxL/Rr8yUf
PQNMdhoGjhV5G7NqwDNprbLGrXJuapCVZNZqa90w/cKJt05DqyJx+2PvsG9Kb736hnFYSjyYjTWk
+x/aEjJGX+6t0qxojQiThAsgECzu9jqeTDOodfOh6Du+m+Q0zPBhCTv5mcTljduH2S7KEajKovkR
4n5YxTGG7qbgTKMM1hnW9LFIMwSO1vyTgKU5GAaCJDtVjXYiMd/MMH8p0uY592wJSgYyb5ff1QOx
jnFOoJXWzkSt63x+oPVZLyChWBJp89AAvKvW/RhhlnLeuN5H3QlPTgVaqC1kHpCPsNcn+ZYrRMqm
xps6iktlr8rMU9euAKIkbC1aeZm8nWbnuSuz54oTr98N9R49hSCWomGAhEE+Qz72QN0MtOkUfe84
FMSNkKobv7a8LOJ7ajvuiqozW5iBloFdccNWXaJu2lqnx53Wj1pdGA/AtOZVXdn5dmDl2kHsek2K
/BaIU7WLCvUdmkTyYA98ta1e1Qik2wp5nqes+y52DwalNzoRvbLrzUE+VzMAMXuUr/3ReVYkPNoY
RzMgNdI2bRniDhkMun0GQuCexOIpPDdmXx0YsvJRq7D7Ns+G3kBLaIkDyWftJRZ6fp5t68bwEigP
aIZXEcEgRfeQGvMOhXVxYGLODvhJATbfIw9pSCIjJFzaenw7kH9x2znWXq0ri1hQsLxtmRCla8VG
AA3pTCai8VCmw7oJC0Lvpu4waFaKVUum6xHT21FaDPTUW6uCdruR3eJTw9hipLiPci3ZJTS8Vp1C
PEeO6+ScIcQIIVJff7mSQntnx0uDUyCk9CY93oPj27nd9NF2U3uFf+5CS6y/FFp+EG58heTtYAEj
jJUbIBKqNc+HupurfWrSjrA1BdeRIs9WBcIX0XK7tU0E4s7MWks17zaMxmdVKMmV6iraUdFs4mLq
TO4KY2T1MUSgGtk7lHNyIr3+MUw91a+EAeNPrFMcCKB6mHbYs27txG7ZL4PRoyCurGtbK/emPenP
UxSuBPcJQhHIHnJq2Q7bNeEwIxzlmFiAsHDGxyzp5BnM4VOLvvaUghY/YbZFxCrzbkOriueH6jPa
5s5MO/1J08JsO2X4czMv8lZ01kjn7cWMyYyHITFLcD4oT4q8R/YwpHIbj/mDykq+K61JPwgNjglm
HTu7F7OyBAPDgOlMc1PNRMJboM6iAQeE6jUa2Br3peVmuLb10r2eKrkVIDDOHB7s7TTAnNCLlpuu
KLE7sJOc0Nq6w7B3ExMKW0LY3JQZP8cKou+Xoq831QKaO543UU6nEN2dTpXTrTwOJnkB8AwMEG0p
/l1oO0hNTHtL/Ic0F0AfgSCcLOKVu4SE9EtcSLoEh1RpiaZD2D+6JVREQe+6ibBLshPOjjkudfMr
g4RmCj1OcklIHhBAx4gqGXRCS2BotOvoK8hkiTQJC8JNentUD0lmHbAtGTAUse2NnuQICFsNFfaV
5yYfVaM353oJThkwoa4rY7gzyFSRS7hKtcSsiCVwZViiVzRznKh9PxpLKEsRjtdmUxE60mvdkxLP
Qa4oN/Tb64MxJXemLrNTZCjIDBTCbcol+oWluTqHLnEw4xIMAyhSA57FgqmpPbExmfJhj4myIZfp
oa4MayuWkJmZtJlpiZ2J3aTaQI+ZfH0Jpan0wQ1CvlYyvRydtBs85TUpNgMhUqvcTs45O9eRnBvI
zVYQxy0kyalaqUsYjkoqTh8Tj1MQMW14sTxYy4PBVOl08uhEy16EdB17idkJ82c4nkmQUQ13miXS
cInk0ZdwnjwhpidLfzhLbA9Wl4OT8lktGiIb3JfGFpgiQT/xEvlDmQVbfEzhPtQBtYt8+sT+Dz7H
jjzfxdCDI3RgV1UrO8soT5MV0YIE2cD8Dyi+nEukgxHfsNr9NHtd2SmYVTZR4qziutaIbQnrm3LE
H4j+38cwF8H0Q2jMwWcM2qmacBOkxA4ZD3Mye3exyl2bTX20pz83Ppuu3IyN091CwH+zWbDtlivq
kfKluE19skLzDpU2f5hqoirm5Gaee+J74HU+Nx0Z5XBjz9UU7ZSoGnYWR1ckyRDpOiTcaY4xJwd1
PSWpfQwdlqteZTza4aMzqdrl64EcGjZNudHsCl63hDx20w8pIoIBTmWicMnnrtXPI+Dctque88lw
d/x0GQwYh/ykLcZdY2b+3N4iTAv3oI0mcE12dx/rutjhKUSWzoUfx3A+eEtmSSzaOyPeD0sGhqGl
TjDqDAQJRKtisSB5NSK4tZDmZYDtWKqD46Ooh1RGCMzx66HHEQhoVAEpoF9RDjTI3G3WZnWn4MoG
PpuOh9IUGz2xrYV5nhNKB2tKsTuyD1z4WWqsPgjhmb421+rJc6DmGYg6cXElwezoiGgV68oU+nNu
G6+O06Qnu6kA2cdmdLKaFO4VDIPMWrZebDJIFYtgxSWwt7S0ImZ3MJ5Btl6opkzsMEb1PpHhvOao
QRjDWAS4GPJVFLeXPmHOFvpLpcDHQq1YGEiKZdsCGHJXQ3sAS88BgYrSaMblLu1texNP9nCf0+Or
khjHQGdZQa1En5JNbZsUISReVa4IPHFoojfFJZ/tZ6sR244Gia5qQIQGcgkUEzGDkhQ7rBLeQTOe
5OQqd0nPGWxWonKzHDa6ENQ8C8SjnPK1MlYby2mtICecIsAgPa3FUFBw6Cr9CjfSR9PUiT8kEjVz
27ZrS+u7oFkC7wyRPCrdPB7DSHsdTI5HhjmlxwnDZYfG9hplCb20ojmZdsklXx5gEDKqYocgFHw4
66bv5Erp3eKckXqZWep1S64g++Q03qgVL5FPWoqqmdk4I7vohul6uBoUxIZZcpUsjHsbKHDOLnHL
XRyPvslpgqZ7uCXvCam+4gCgbMg2z1Nl3P59mdL46of+WidEaWYCcAPfbToaFcNvrSo5l5KKFMai
ZoqHbR6qMAslmhXEqrtkmsfbphsZ/5Vh+EU1GAEoFA6WZg6ettDZvMnoTF3+EN8SoZE9OMnSCBhK
nsglISwB1xz2RYcRg3JVXj8aoL5uJ91+7evC42ueTAoN2hsmcP6gWsA/56q9H5joWs8Nd9hhySGB
AyYL5prJwqUeydEnAAWDgXco+i2OVxFMQ+rsTOw7c9aMQEzK8tBhyXfltJ3KkJpAMx3ybDQJbKmm
FWzVl7ksWW4UcSxrTWyyvktZCx+N0qnJmsJI5zBvoZR3LtKskyOhIfMB4nLsp3F1UrCqX9VT/T4b
+p1MNFZnZ/5JtSz2Y03oWyOilOpWl25emhOxfpINXsHU3ZCSAJ+PF9yRfo1Q11RYXNr6RzIihTaN
1gxosvYr6ardbf8chQbhQEazLpXM24jMODcKqHSlDsuNohOMQ4t2JexUHiqdY0DcEuxDGbpdS5yc
K5bgW4UOnN+DbqXmoT7MA2EDUb1Ka8F6pXqbTq03LJTbsXNcAhPcca+4SryNqpiUE3JwMt0CoueR
g6B4UGajrrhJwexskkk9zC4ZmlNSkqE5imRrGtY1aUppUNfRJob4tGYBt1bWPB68ej8zStbYWeot
JIlNiVB+U1TMPYVCckWUdyW+vQrYi5lPgQSUdgSLyZecLptQXe71EXm4BytCS7MfMx2BiKOq3wBN
893SINyyLdsD4X53kMI/vCa8aSpLP1mi4nidRO4a3vJSsXKPYJujW7cz18JrsC5zqob0ptzDd0u3
zTwMQZfUfH29M63aPHoz23oP9rNEy94/TVVH1zhuiazMlQnPzVhskNmbWzWuf1Kk4L3UkxaAB85Z
cMgDLhYDalkjo6zlI2dP/WCzyULAX25HcpCFbRzRVvZEYYTsmeyB7bNF+XemmhCSQr6vJdkOI1Pt
3I82uschXNNVPlRhI84GNm3LI0fYyFow0gYFFXwEB7Xpr2vYBrsZyBidL7ZQhtGvQnXccvFJKxvC
o9dK6+hlae0PQlm03X5U9e0ucyVMvqKi0DVBcS6AeB4ERXYfpbvLmYayMzvEGIBpFIzDEs5DSQkT
8XzDk5r7lFAsfHruqU7sCU9B+9l3TXGyiMKhjDRuXFlp20xrrto2L3dqBgMuxdeGKtk3QGVeUEPk
jVADDVwAzgGyviKX4ZO78apX+3H/Bcdv3bk/FEC8jMI0T0sHv3fByQlFb3eRK4l8W25aHZFYMLYY
L7ABPyhc96TpCI4tCUIrvS33POdwrTNAxoXowV1OnKkZH9y4h7PfNuXZhSblDNU1dYL5XujaEwVa
bHwxJ6uayleEhoUJm0lJNtH9TA8Q9K+jbssEptnQWOMaboK+9SoaG2kRU++o6n3vxvqus512PZCw
CGbTenSVc4rEb613k7tqULOT3zhbQVhD3CL5EI/WVGawUJLs1oi09qjXuPIJ1iRltVb8rC2RdoTK
qzpG6NPUhjpkrVAvbhhnprcpUNAe5/gsPCu88vRt1obRuVYbF1dF86bE2p6gJw+2K4GKLjgtcB/A
qz2STYYurFeh8ejw7W8U5VY28T9lfP9/kUTbj3LRVDf/Y3na91JOdSyi9iuu4v/81/luc//9B/7y
86QM//NtLVrtv/xH8KXbvuk+6un2AwvjP55bfJTLT/7f/s9/qr/v/6AcN5F0LSkR/9JA/6Ycv/tf
//PnR52/Fb9Rif77d/8lIEeUp0L9WcBD6q+JIEQ4E+oBwADwkKEvkcv/Cmr2/suicmYTReFqLqcz
Wvn/LSB3/4tuOn1Qusko/Zbn+08iQX5riZvEfmuWxUnQI5XC+tb1zJHDcASvcvaSypHMnr20F+ho
LPZzm0O1pHbhCe0uG+EgpAQU+gZNt/FHRy/bWjlOdhQk4Wnm8FDqieIXCVqCX67q5R8bm1+V5b/R
5TBeupqh2ZYKpYkmyDctDNN/nmZ4Rddumd6wKpPhORMrlRQvlkemWhJedCf6HCSpQVS9h9I5l09z
NlA2zXX9D83o3zr5vBdTtS2KbVwtOsZ/7dFa01TpDm7HNWLhLR3bjdC6z6pMzrIFshniR/nDh1+e
8NfN3kKY5COjhkJpSAbMN3Ec0omi1vqJXls0BshJsKiS+CHmFixqdN1Ni797CSdsUMSOTfPSDJ/k
Bv+hNf77GAG45nooWy2GMdKSv35qLZOJO5Y4jKHrsYEnl4/E5WrCFKjVVLkjH1rtnSH+Y2EgDolf
Xvb7Z1dJGibVuZDrRofkG6kwely85B7ZpIsIHS2ry9mGgqjafaYtTay/v/aLs+Pbted2RU6K+l6H
Hvb91ijGDPF4BDKiCKs4oKG50urytaztwZfjEhcXW5/tMD5P030dMc/b5Xg0DCdI8T92ubsriILV
nO6tzJR3djOpn6jppxKygrPFOCtFeVU59c7bJiuHetQf3v2/+8446uNWQDmBH+PbKSFrCTWwhg66
tWkcxWweLTlSQVO6e2Pproj4eipbwNtK9g+bEXM6M+2/u18Xldhfhywv+8srf7tHogoCWxr1koUp
Xo2Z8ZyEZF5a4q0kyNFPTe1HNQ0/m8R9qKAqucZjOVan0mv/IM/9TU7B6OGju6que84yuf110AJJ
bazQGTi0cXZd6jpUFMejZkzburMf/36o/DZSUNtgC9EROUGgs9VvwivXklpDTAD1gNi7qhKKT7Vx
K+38EA3Degj1Pzhg/o1UBOSsigl9+YBMRt9ez866vKq8tFrbmdgn1CE8Daednhx0vtLOVgmGs285
I52JuL5NC9JadYzSzrsqOcWEXvlpjda7Lm/Yrb5TIn8ngABep/kymJBQu/atItmYjqb+runTH2bQ
f2NscTi68pVYOKT034iSqQWduKW0t27r7mxE2bWU4q4J3Wc9a976SCIQkSu3i1u/aukuqhmJ7bZB
+vxMQ/Dvv7bf7hG+NqiABEoTrGVr310gRUlyz1JfXdu9fJtLFpLKftTGDMolmXKaeasm4piV5uHv
X/bf+DHQ6nNPmli3UDR9F+uHY6mB4cvrBcbziGvxMZ/G1rdq91FpfKHWh8Z9AbqDOTl7+8NL/665
dDAIUJcxdMYNj3+9KzzSFTnVpFT91P42kg2JNBacn7w8gOJT/XLxpITACnJJzyRLGhy85F83RIvq
lDr9nDc7u/DZMyDtWY71vY2TP9xMX/P6XyYQbCKMEBOOK/4jxvdf32OP4otDuE6kp+deokbUPuqi
gzFYa7umWpFNzTUm5q2eOIue+qHvHda+WLkaZXxX9825ccQLIdkHT1/yXKAv6N47mqc/XErjt9HD
tlxnLlO565HB6cs8+Itey62slvqbJ9dWmH9YYlojZ+ammW50XGKWHGJaTTrspgeyRB+l6M5UNygx
2g+AdC650d0KVb0r6oojD+vFMP4o3ILygllxB+R7mrZkMNodz2LWP6YOFYrQ6gDVNFSw6awY2XVC
cIavZeCnom2SlA/pcpQvr02j3uE1OubxH2HUv81z3z7yt3kHVEDepg4feRm4pQJW3YtueuJauzje
Z6Wx/fvR+ttgXV7OYPeHNgb+5vc1LI3qaZ5y6m4GCcVxbGxMM7quFPdKdu21hw18zMb/eNPx7TW/
Db7CzOoKFyHiOB1STVq/lo+5Zmys6NrO5XXvpk9i5hrX0f7vP+vv29xvL/xtOOVRG5d2AaAD/3Sg
mjdGJl9Vha4c6rHXWJTgPpJFE3Vp6/ZGoxOQZMbDqBh3VWX9v10ElGTsPNn8fPfTeGMf1TMSJ5qs
8AMIXXrqZqbg0RLkyllip/Tm59KXrqPmUGJ7/vtLYSzD6C8TwHIpOIwYnmpyvvkylf1yZ5U5rho9
XegkHbWMXMUh1w4orQaCbErvJ4mpP/IpQ65AgxPwTuQiR6PfgKvvSTVJmQhl5nf6I/0zdGKIlKah
e5FK/NOYk73bK+PXZygVma/Y6ju+PKoSc1wZ1m+eiNE1DOOJ/O99ROHb7wfv1OkWjtk8XP/956RW
+9smhU9quHiIXQ3Djfalof7lk+IRBgPZaMXaJkt0ZS6p8rH5PEeFfcrE9FwPLYJOQ57YfsR7ryPq
1CCe2hWskm0DhHFunp1GUdGVNGMw6Trb84l6VtrSA+6Mcji4uftIrkQVuLE4EsgnrpQs90c3js6Z
IKODuJWJEA0ywLJCsdaeWb+P7BwpQlJU6j1tDCCK+1OT7qK2HU7Y8TsUlnNVENNMNUZ2pbYx5m7e
6iyjMqc5XxA+kcwMik7v0IfpAm4c3sNdHVqvNUWf05D25Nek8a4sC/Xeai044Xpdr3nFG2Qdyqak
Z0Q/iQgIq//QuBkPYUS4TFhcjE7quxrJOfXRkpLllJt0aCnHpR0p3KlJ42SE1LDB4+hhdkziNXir
j2Gp/nd9j5RD4qPtbUGboayMfR7WGhKP4QrRaXyW+njsWnRiXxRLUmcCdDfeqjbcDeWadcJm6QQL
QgREQleBZwCBjTvSTpJ5m2aR2DVSXGADuiuZj6jIbTVQcA+tEmM4zFqU7uyCodiOR7t/LExBLf0n
sE1jbymgZD2qs6DWUGnTjaMBqNwOHoVbx86CqiekwiVUDIiJRZaHESNkjMK9PSd3BKigWZIjFdZo
jarW7hw0Eb15MkMwaEPRPRotygD8rcBEYtKPSbmgO2GtXeK4SKi7C+d0qRPCJOK6VZuyn7a8C/eQ
PlmeEDvEYO/DnD02NRovrRQPsa4epg0dauek4+xjmEQiaARNgbxMj8b0aoVxBJu7Ws2tSFY66D2/
hBSUx/rCGmy7renci8TBm1hmPy2XJdwq4gVlXp0pC47rmYhsxSFQKoPhu1aoaw70ipa/8OyW00qF
QCbVnIBJmECNpG4DWgVkj+Q0Q8syAUYyYk0qFPrv9BVYosAYgclpVPQpsWJsKze8LYC60kHgFEkn
ciUrwiObMH4T9nRVd5ayVUPnUhf2T0dDgTDO1lWb9xtZkcdSoqLs7ObopcQrIy86ic57ypr0VWAI
85V8vGocvIYhPBlkNGa3aiV0SnDtujpAxddmxGKes7bT7taoyk1tFagos3wTF/BR8uhnpzLfZyZp
WEKlumtx7p+9hFwvR247GRZBK810Y0fWRvUoxTgGCQIIalP2QcBVip5DaKIvCVrVBVhpuZkssKhz
qBhLgAyAH0O51HnU+/Rbdd8UAANrE0jsaJNO5IwWveYwCZK8CXJ+e0spNdBRuK21nDbeEtCU1oBD
GrJDz6Qo0JfRyWbv5qUZG2/RPwKI86DdgiN9lH34ZGBuUB3tTBMwEITbk8BV3VSjMDdetaSrQZvx
beci1EhuupIuLzrIDU65Eo0Wklry/u6NI8JdIsbIUfE9b0HyclSU2s0infTQZCFwGH36VetQimdA
XFuQVIg76Y9ARZUbQW4XtkLajcloPnQaI41VtPbr/KZTSQp3+1KsIxIXC4OxnKZvY0MmX5Qx2nMa
9eg6CDdUR0aa+WY1BMMgIa/weybbOjRexyb8jKIikBq3pGsUQIN4KHYFwXLnfmnWE5g9HqdKvZah
cz/HEgI1+kI3oy6lTWp5amnPI4BwftqWQciaRoYNm/P7tOWWie0ckx/Vb4KfgK9AyqGR1waeA7DO
Q9oRNqCqmnHZ9cUHpoYLb4U+hVVpUKdcsTR0kGLRi7hMVFL8eYh65uV4RlTMXYPP0Vg1HB/pgKmb
bLJNf8wqFhtT+3RSVWNI/mirwJSPXa3PL6I170xWDU4nFXGvs+9OO2g1xn6a1Oemdgs/bPt5P4iK
IFaSZxmVBEh1TTOuMo2eQKO2mG1ce6MqBHiLAYTTvBrs6kIoowOT1g7sDn5jDr0QBouxsgALIZsu
r60RAV1Ryk0uhk8lyQ4wbftdh7YomWocY225aAk7rtE8rYGSkXPkGaC5Z/e6Ksxw1U/AjELsNytn
QgIioWBuLOYCy2h30m2qDSphivOJcmq6CUYGBx4WFEptMzzPQTUvSdlcC0feT4Wl+o1pshm1+tQv
m9Shj2Wg8WMfNMmEaFjUSS4pVeXWDvtFCoe2w23dLZk003pyRbk49yAUpXPAjvfZMdvncMyAc6oO
mTVh4atqeEAT8OQabPYH4EabeIjeo1itd1Cbzp5St3vOO6HuoDokV1AZkY612pvU2zfmznkBp8Ej
U5sfSmmf9eWSD6Z3nE00VRBJqdaSvLdKkKr7mdKP9AeNz3GO723WyR5uGtCi9GfdNoKMjghjPto4
MhXfgBaaiP4rK1AQefqDhao1NJ7JtarIt4TVJOFhzupnwmm17040U57AP10zYreYHDr6QSzLnOmn
lm+dHdu1JRFwlVEgwvnSmOKqyuZTmDNbRt7M9TQ74DwIJkbjFRPDew+kAs9IjgyMw1CfNO8pWXto
0pcWD7GUVrdm21wfXfRo1rLGszllPxjdxjoR1zhF51p/HYo3G3DWRuk0b20bEaLuqF3JHs5Wj55k
5G8jl6j6SH+OSvVtCccE5SQ3tjkufeYYTXK8aXQixhAx1GQ45jdkrRFviH5h2XXY5tasvHmT5xXh
H5OzolqOouRzqOWlmUjizbBExKr2mAzjZyZRNFZW9F714uLY1a2jhgobFJxNwkJyME0cbAurZ+l/
jDyn2COtdZBdrJMyRmcUPkk3fnJV6y1fRnPaT/fNNG1JLN6hb91IFS29mhFCSl9hm5MRwryoYpqI
uCFVuAqCGFULahH0R3qOZPtYdfOjFMsGuh5RH9bOygpDv6yTn8rUnjljgcBVUM2MeVBh4dOS5HM2
w13niv04tW9OCE+qGHNGmUKIJ5y8cVUoU7NzIuXDjF/R+95npsoKknuVLw351gnjLh21Fzsv37xa
XTYmWDKEAl+8G9SAWIOTUi15WEN71yoN/UnRqIfRdgHpU+avR4QtGf3TIBnpZ4t8foky95LM9VlG
CT3oJFxV0tpPkX0ZzfK+VT6SafE4IsZIANOyeAOI4Aq4mX21FAQzG44rAruwemgyZ2NikO44YK9m
zD+kouarfOFFa0MJINZST2arE5w3xDcWEdQkpm2mFuRbXtDJj8P6qUhyl14Fu59SOoD+hhHfGEpX
BQgdzdOSHXj8I29Y21XVMbdZrz3QBw7sjG2abacZBu3+Uo72SNgbxnLhup9eOZ9KQDOB3urQoVvn
ru9rdYfv64DQbj8s2AW3OM/z2Aa6hmO5E2i1GEbtUshTidS2CLDD7Ug1EvsKLWNguF8/YKApdJSj
VnRwsjgPRHSjkBCESAMn9BgacyxKObGi1k3AW/GTvZtPcSnEqZFdR515z88qK6kzn0cDCaeEeYWI
YAnpAKW9+DGYOD4c2T9ls/5odcVLYkHNUtX8KSvfkm7AO+1+zhUDAyanRPQsXoEuZzTSeR82edFm
7L2Zg1X4VaG7aIU9BLjuhttj4hrjTycCA/q2c5epBdN3bF/lfdWCz3W3cgqF/zV7UFlkivLOS/29
Y1vhs1VhlzoRkxaH7SG0t4Y9s0dFnuRQuI0iHBc9tpDYIom1JY/760t02mVXTL/BoGaupShyNS2+
6xWVb3VpRAlXf09T/T7eIj0kRBfHTCaL6zBPp8Cw22s8c1R0Ilon/QGoWUs+kVBWsNrKtey7RZAW
NOSf+Q1z6ZS+Nwu60m3Pmjtf1Wgh2lq5B9CIPZBJcWbhNlscbC1KjRWe+fsYzbNftqxaCsh8v9bA
sUU5virhOM9JZSTrDMWlUZDMlObCXZntuZjn0JfoJFazHmd+XyytjlzfOjp7qDDMCj/GaaS5+d1Q
2myUU+c1nbX7us9QFnXJYeiLPQTfH19/UQ0R02YVJBPMebfm6gmdvS+RXr6Vi09ZmfdV3G86p79N
E/V2rMRnIq1nNcpfBm9b9CjfRaNvVOn5bDi6q+UPY2gGhjZE118PEPZBkYYCfbsw7b2HJYzyHBeP
KWJrUjZbdbPJABcKUPZ6zg5C3gNRjS7L6Ywg4bt68XVUSI1xKDlZnx/DRPbY8ab+aDTUEKUOh146
Q34derABgTyyZTFJ0PVm82IvDxmNTtwvvbYpU/Q5HEI3M8W+mA3nIcawRSRgRsxFzVpP1t27qaQg
LfN2NZblsOaXbyLKRxCDhzDeRfhFzM5V+QZMbNo9O482dlZhPrEFMVAQ4zUKmmq4QaeGxAi3sJ9M
WNDqtEYPqXhB1jc/w1m8uWq0t0dsLdHiv6uSwLVGIgZgdzuKvMuVcEF/zeMqTe8q36iGl9DLraAY
1E+40w8aCtCucjZIDxUGTBk4U7mfUqS3jju26zallDIqJFr32QuuJQoMQ1ejIks/0mVQVXN8lQGL
T0/SGgK3S9xg6tNmKyP3JskwlRdmytAlZD6cWayZmn1krJ+VgpEryU51lL+LRpA3FwKdAG6CtVZ1
t3mevglWBr8QpbGW3Y2agKOOiVuRrLCkf3JeyWswqgwSXEHdqjA52FtOeEFdrdQiYp9B+k2/SGf1
ekNz6JIgWeWQWtc+eRvr/83dmexGjmxb9l9qzgSNjZEc1MTpfadeIWlCSBES+77n19eiMqsqJcUL
4QJvUpXIKyDjIuROd9Ls2Dl7rz0Q8kHs667QxschP6t+ckOEBDGWOYnhBRvmoqNmLgL2TAgfp4TV
YOlM3bOcjCfaLPgHnY508orY0KIo16MofxYGSZvsU+COiQoN+zTc9NLbIEztXYcwF1cVN7FZt4RT
qHiP0MCBHhj0/J78DvK8tDxd4MWv6malk62jiCBzA1AvC5Y8Vg11j7/nPi3Vx2FUd23VRBtRNHsn
ac6p6uXLXkcJjYcC9DYxpD5PsjLtOvhORMKodMZI+Imn8C6zicFO9eCQhHLlCYqEhLumkfYBH+QP
q5wOccnhRB9PGZgqF9FayNk1+VV71W1vCFTwtGFdefTJBFs0Cdj5vnu0mDKafU67Q7w5Qf+Wz6kR
4eQdkqR+nOlsVju8ZexVWsTdpOJgJij1pzXQ6C7mBWtozOdRRsZyqMxrx8YiXLBeox5+q/TxuRlr
2p2c+8ssfwz16C7VoqMWatdTbK7NKbvH34LMtRULDq6pS+DPC9JFchjI/pYmVr88PBc6NsFxxD6d
N9wS9CkwCKJzentf5fBF4FeYTgNRdS5jstTtyuglUfzbvCAonm4og9OVAduWFnzJApwdtdhWl0kp
OSdZGh5LEjJs3/J3ZJSl7pRiuSctBIlfoCYHkimxZ3c4YGv7jbjZbZO3E5lGOMxl/9J1ztFJjWAN
lXNvqBiBjSpm6wGIvkfxO9Lu0JW1nDp1YY1+D6SmRwHG0XwZN1t4D4GLenHX0EKcR26XUxL+ijL7
UoOvvsGCmSK/tftlnM75Prm46R0w5IGm58uYp3OdFjoTCiPbT36PZxiJO2VenbvY7cwflOl7kZUg
X0TT3pbjOKyiNrxKUoKT8zHyd43p3GYNhsQ69YOlo7CpJpzHR4aQqTOQ0cPVF3ViXI1aHKwLb7iF
hAorIEvfpGpXt2bAmufo6XWX9tVt2JgY7uMmOniJVeBK6KtVaubilL//6OWDHxT51vJpYEDs1fda
X9+wJkzuGAZYFVjM8qljGnNPHIh6YWPhuCp1D182XU/UcuOCgPv8JojzqyQ8FLGCtx0SeH2sVL6b
iCT6tRyCPQOJalv6QtnhzR0DkpO9CTPfTELvMqTBtpyfpHZt9J7utm99xPpqtEPGCqmrG+D91o/O
036a1qqjTbcNODwuJiu/9cwxRnAtljkflBuXA0q9aTjaODCPWflgzcD///vDIIYrWxAd68aetPat
Esgjbup/flTKjhSF1DDsLadgjw4cyd9IkI6y0/xdH+ItwxUSLzPmxJeUwYKBsAFXxeAkEVBe33fk
T+gyxOhT3RAQu40LusKAjSKqJvUi7YLsYKAlTMZeHFMN77QFRR2T+9B/0wP/3YgHaYsDPtHGG/1Z
Y1FAEuzy0swJwoheiDJ4bphmlLMECa/fVRKo970KdOjPjfevE0ba7nw4DEDnMaxQPzEllKSXhOAq
2bIhf1c3NUoUZWUVoAC77CJuW/oaRtu6cYO9WctvS7/OVr1ppG4Yew81XQFfUvDFus403bqtWhVZ
YjEtNL9uv/l8vo7Leaumo83/6sL4AvjkYcu62uJ5rabgDQCWHfAoNnKJrPSlt5IzcnnsHNNJjWZX
fuRcpGq270bP/fNH9nVm/f4+nHlaTSSi/gU8FgYoInPKLZ+hbMdxZo7CaRjE0SkLHlPHORMfcCa2
98W3mu80YF9HraYqoMoZhmpaJsOhj6PWzOyDMvO4S3TOgcBMr8csv4zj1VxZGnQzKOm7aPz150v+
OuycXxT0q8otMrM/P76o8LswJsiBvbVtf3R6chfYCFgd/8ow+jnB7u3PL/euY/s49YKCJjXuPCZu
qHaMj6/XdLHX1r3KRc4NJhlHuEzBMJhBe5ys9ZCXe5Rd8CGzyzpmEFBE8W2T29+MXH/3SfNI2Loj
xAzv+XTRKDAV4Yd8zZ7v/6hH79pzGm1V6umdiEJoBjplinJLW+Pxm6uff/Hnq+eaDb5d0yZ389Mj
mQZqM5D0kS/RBvQYXbE+5+KSHAJzIXsLyS4SOdfMr+2ugcH6+s2rz8PVz69uwMpAM4QgBPjQx89e
sUFkliGi9wLC7eyYo8Slrc0XskN5DUIcYfagDYtUDKdcKx+bbHxsfB+WYvXNbfAuG/jyVgw6gLOS
CKLuPDL810iwAXcmxISSUGjepeG17yujXlO2ZLa+5OyFCsOgODW1ZwfrZTH+xKrxPDTxI2EnjBXw
j5mSVBAIFkmFrRtAHeE7V1ZekpdG9AHd8Pqb9fTrIj7nU/8t+kImZ8+koH+95YxwbyA1PYf1WZgY
2Cq1tc+BspYPnkFggma4gRp883h+5fXA6AHcNwOQHWNWeX18VUvqBG5ZYA3sGpNlHd87w/Q4JVdK
wnVjgdaZA4wXQtS/Cke9jsVw+eeb5jfrA5IhptMgD8ALyE9XrWRVo2W0N5adRU6dfiMjsuvM05gh
qoEA+43c5Df6AC6XsTgLEYsDhNGPl1sGwh+dlst933vAB92GhrhtNJwn8E26Zm7I2bus8rdmGx1x
qDBYyFytqFD41O033/hvlolZlKFCn1CFCZHy45sxc7TfRguiCO7MPhmcw2CVz6ApFwhIL/24OTlY
ysvc/0b4Jn53p5mmgDNKfiZMqE9r5GAlojMrpEGWmjwmKYUytgOfpqK/LpLwSRYkKU3AP5veOpk5
s5xQykscvyd0msSelRwlhuJIYXAy+rmarf5j8SM3JWLqmV2IOOgLiZQTP4TbmDa0CCPDVSPlXDWE
BOjiysEBbIgOS15k/MSVRPRKfJ4VQrSx9lj3Xv58d75/FJ/WEd6J5UD6kjNz7NNKHsdSRnY1lDjn
Khxq9JveR19hqT+qovYpeU45UwxGr81LXTLakZ7FLI12TUgnzU8zZEhZfYqldWKqwdLXjdVCz7qb
XgdG0GfEVhl7I8mugM19IwD57bcMbstEWSXZfj99y55V0Y9SZ3kjMqPON0+ZVfwScrgYAPwYGu6V
JPlG4vy7l5SzFp8HmTL0843V6FquIzf8+yXHOruJIXEOgoD2UtzP6ibcMz/+/A29P7GfvyFJ4a2j
dkPl73xS/Pg8yH068ERLRVMw39u0gupoMSi4m2THqP6dm4zYfTfQKcWkJHZJ3ZxFLcAm+PiEIIpu
/XGGrnQE6LVIXyZEy2vRM3HjnNmF9XHmxqBpd6vOwnBvPVq1/mwXhC5OwAvSODvGuOmazN6a2viG
QO3WjuSBhInD4F8LhxaIQUADlj38Vcj7B1ksk94kwqEQpL1yzjMbo3FDUPOI3Egwtf2IOaq3bvvu
lokFb6jzXIAP1qKtSkxCChVznAU7x4t68r6STcJHsJQ1VKfeDq56SJAEkWXNEmHT0uxI5ZjHAJi/
FpVu3v358/9dwYWrAP+DtHlcv+ASWTIbGQ4sYlCTbgXL9ziymNVMZB3zVGbqvSGJqeTprDrcjYMH
ysi7/fN7eIcgfr4HqGh4CxrPKoaPjwvpxIruUPj8vZD2igSlQ5FT9wUjUwz8IKVIGpNM0qLhIivm
vV+3DqO/DZ1p8y5EE9DApg6mx/wl2fC+4hoHenQVQdHCrxeSHBKvHI1kKWpo2FkKksFadc24lhdN
88hQ7A480VU4MRlSJ7RRJAjfd07+94X+9zqIfhAmV7z+Cp8/O4Q+GIr+X7EQmQh85+CH/9pCdKig
T7y8Vv6n/Im//94/9iHzL1sHwoz3hbmKfDdf9K918z//h9D/QlCGdmyuWRE7aBQoWV7N0eWm9Rf1
EP+YmIp0ygWWu/9tH5J/8QdYaThMcaLUzP/EPfRl1aT+omTmnES1RWUy////KvygmVbhpDcSe3jq
VtUuHnEeG61VItijDxn3jBXq2Lj/14d0+ffT8W9HECRTfu+Hp8akLtZwQQkqwK/ODCMZTFbJ2naT
0u+PXiHzpZjU+6EMkGiwZN2O5loZ1fukKpqVTSYgNJw4WwwRLZ86CfI7OEdLuHe56pDE3JSPfkWs
kZ9W5S4q70i6rrDZl8bSy7u9UfhLsn5BXCWYyYms7OY45jRN8Clqkt7+VNM74HS+UAZjpGPtZHvE
OekFCpREAq3mlzkjJ6qkrH7aFRFUEfnzhyZtLLpS0kC2ZBOm6BPjtfTtNLooJ0QdNMmJ2kWoIOAR
HAwRkAlcljcyYdguRfuSpcrrkGM/rGbTfoZ7P4TNc2vTsFyPs7W/SNUVwXf+JtcYNzDvKXCmWmW/
0E1IGzMK3tcee2gBjg+zpqLpyaAXLQtEAZKWaW4GdxOkgXRYJHAHcs98KKoR+mKdF2DegBNQHnro
wRHYtJALHLspjm0XhMcRbc5SKbT42FbyyYR4oMzoAxUGQtrFq4mJ0AZxOX3wGZRgEGS6yLpOvSMj
ivgccAooFSmOZsSCPsMWCqgLNfaqxWBRy+YFoLNJ5LhOmwb8mvaDtBzp+mN632Z9DxJJvW+m/miG
nep2Fv0yxDSLLLgITIKd+F8bYRQygvQc2s2lU3ODGnH/1Hrhzwawdk8G0tKr2ztHlYcGoSKUo7uy
RG45eREcVa3Baa23tyiXDJsR5zCph9DTz2kFvBauHKwCgBLvP8aZL2Egflj4wzy4NC7rmUGRJhM4
CkfAb3bkrL8sLVy52XS2yp2S1s3NwNl+nLkWNBWxsHEKjWbmBRGEbKk55AZo9t6uM68bABnxTMoY
ZmZGNtMzshGORgtQYwSskQ26dsqyFuENyb/LduZvAHcurlKQHNL26q09UzrkDO14/6HMrdOZ5QF9
gOjJRh7aWaqBCm3f6vKO9E25F3ym+0gO/ZZ8tm0yc0KoGBY9q82DUk/momFrv0rgNvH3qmMSWzd4
t6ujB3rEanhhCxhJXqvP40wnMcGUsL4MAEAgl0Qzw0SdaSYBWBMLRR8njHHXz8STdzlVNFNQck7C
xcxF0WZCSjSzUkKgKUi9/LU5c1RE+6ueuSqAEpx1N7NWiEJFzDXzVyQgltD0d54Blq3mpRaphNZi
ztyWAIBLmjGb6UEar6WdQRCjNb72u8649kvQmOVo3rVgKvc5m+q6VcJ9kMtfhTruyGqR+4CEaGJx
z7BM+z2gJXisKoJHI6rXJbRQ9t0fgcaZpKSPtlE4qPtBP+w9nx+VKphwRz2gb4e5y4yB2o+leUv9
/gMExVkjiQXHc7y2yZPwFfPVnIpdO/kFti4muiz39Yob3aJqsEei2Z3G9SrfzedmHRKfdglxZNoi
PtHIKgPGpVXMSzzQ1CvVSa+yZFamFqHxROf4okjFGjpH4IbzONAbggOdip/VANDeTBOAetpmGsfr
YJDWOoqRLZcpXPTYBlCTMTHkpM4t75c/gQTd0yNh3BCYMFAhfCbrTi1Qumj6wUbRmITGShYynHWy
JxbBjSMqYpPr9Edl6Neeb5KjWTA7kXpZLgmPX9hafx/h4NfhXRxJdb0TleO5IpJ0xKSPx1sJ53EP
Fm7u6WmbOke/swfApEx/bJO0LVKcbmMCzHmneXhjGAofmn2lDBjWhwY+VEGHbS8UlHuhEz/k6DtW
Nc1Xd1J0sW9jICt8iUyvKMvgbhkSga5erxWvBZkjTQw7SGLDxBmJUEeOpNhk0uWBCNbG5NNmtqRr
zUV6ou4UEt/alqlPNpa/AiO4E+hvlvNwPMgDf9n6CLKrjpxGxYDRoCstpAhiEla6kWioc9JwPTrz
eNppN75v1HvmYRBIdNrELZkqts6YMSmMehVsibK2QrQUjEeWlHYrXw6vHuROOGc1QIg+Yvlo1aM6
xcoSqJ3vMseKCQ6Wly1jrLNt8nzlucESG5m7NvV/pcfEWQniIFn8CteJyAftrQC2QmAFy4BBuK4W
D0rW5YzutVse86uYiYpbk+myGWVx00r1ro6v59Z1gYqTkUS5sHLwDm2fTMgO4mXoWwxQ9SFaxUqI
Ni5on3wfpWucmcFa6P4T30YG7iTXYCZ59q7q2HdVxUhQ/FTPslC0DXKfR32QlQsY5ZZgg/4UEQAT
zvgYTcwZqkEyoLwm/4fBOjNeozyA5GjwlBZiE6lPfdBwUOG/nqY2YewfLiujKPdojcu9rzuMtSdm
4onfHLgrNJ6/0T71kKEWeau+OaFiHwB7/Gq7ol5oBBY0qnS7LjiKbgLx5sUu3HPLFaWOKC54GEP/
Otda9VAR8y6HIdvokf3kxb2/K5OAMbMsiQmOzezY4RKAjh8B81JKxHYeHoUAVlTvoxOHfTamT1qX
vgxgE/KsurJKbgEmnWGX8JXSEWCxb64c74p2NznAChIUzwNR57wUjXcjmlAFESTQbo/OwffaYWU0
Wo8wkh5kHU/LQZpr2O3FIkQ44BaDfkzJOlqBADYq8+ipgD76uHiyo2clKNJlDDyWhkGeL1ElQlCb
u7pk/ogkIewcIkLd+g7FDwc8P/lRRs1VQkDHokz8Hv3+Mc/Kbk+Bm2zIAiQ2tA/Di7Af3TpJBJOz
LDr4tsH+TCbxFZ1y0LWF5440ps60MdCCR0j1KuiLGAB+xHausIM4bpHF9+CIlLMIQ8aGlAWl1p5j
GXlnmyskx75Nd20+Kou5cUIPyuEQmhLi2cD96Hg6ua33unLhQPdYUBuPW9+IooVRXEawjbXWQ4lg
o56viGSXnppymEOoaTbd0glpX0fGCBSxJZsbCFOP0GLBcLvfeXZ2a9XqUrPqp0LrABpaCM+1SSz6
uL0ps4BUSuhTsw4cUOCiYgK8Go+lPcJHKpUVUoGEbZPpdIpEPhgAx1pMeFntW3dQtFPom+QfaoJn
yjB+ZLbyqBYZ4Y8/daP2r6IsrwF/oYrPu5SlrNEJm273KTH0Cy0eUVzK8bISHlNzP+6Wumod/M56
SnIUr4pEW0CrRiA17LdM3XGPZtCmsdbQM6rX9syHTkh2x543sl011cq2pe/G+EKXdH82nYqaILCp
AqoMO4acHg0Zm0vARPveTKFqtFGHgD91TTVdFVLQ05yIai+FRZS9+UAX/cgg5tmJrG5rqVd2Hdpr
lZbzKh+MFeoGV9X63WAbrw7JsdsQkPmq5LmtIypFwWJGwyV7VuzmQQkCb9kM9W3Ywfuz8gg728yc
RiXtr8KifRMhy3g/SW+hQ+VaqGX+6tuzwnxCDAtcj6DRCAmcnqyNuj9pHjr6OAIjlII+WTj53nf6
axUp9CZUrFMrDOouTxnXgRksYgAkjZVtCqwLa5NjSjjXxGOJ44k5SeQOOmtfK5XHcVzbTS8OkRh/
Kk26aoFuLbBF9KtG2/p20roK0SCTQpms129i8sxDGJ6Z85hXigZIRwm3UxfgolTrF1oS1mJgjLYc
zPg19BIEtHyNILGX5Mz1S6bV5QJhBrIi2HcneoMSlmx9lztgUumNPIWUJ2iJrfssT+rFwB2yqWV0
m6vTWzzH1yRa41yRVMcjjmyLKXWwEwXxz0Yv12XNuFUPpxqkz4DzdP5REb22sAZfh3Pyy2PYsu4t
4phNvd6YVgkLGWo8m+nYPBUW1NzQEw9ZHtk3YMIWnXCKZ5UqmsSW3l8Zon+1WmtyG4B4F56iomiM
6cJqxI2uo5SlMKzalYPfzh0oUtd6FxWLDLNUUeb3kS3vVZxfi9bLoS1xLF0WZIATTOTAj5z6mYge
bRtTB3bBCYYFWOhnTcRvmjHiWnEyJHVFClQ17Tv6MaVzwvrJZ+oUeyEinv0JExfcP4X80Ew5jbF1
Ljjn7or5j/715zynNNHRs9UDolwlBBnbq+aiqyzomYVTHXuZ1se8xC/lB+Buer/GKhrEzrZWw18l
AMlNO6gPyBCDSzN8yiRzUiUen+tW58gzl/J9Ik+5aPONVqPB7yNkZMaglztDZOLgFb8CE6IPN1+x
sYgKXrPZmZvY7wMOTIayz7XQXmWZv7e1/IZEnfjApPCWA6A4dHoZYlD1DqWC+AtgYnwIc/851ZTw
kAdGfZYB9g9OIPB3tdTZ4kMTR71HMYs456LAPbEMMP8IZF4HVqDkRKq72mNLrhyqEMLDRoQMCxXz
A7qW9FTV+bUyix+srhYbTvsvjGvaM68N0rxAl273d5yzjXVn1jOPPXoIywLLRNmMC8dSAbFC2A/B
lq9a46mOtOomrTZlJl7rssNo5ozqOhLaC+8rYc/2nOiAB+4xt4xqWffljzwP1HMitencaJV67jGa
45mj2zqNbbcfUvbf9/bHf28r7f8vGA+EnLm39F930s4I917ypnnNPrTSCF99/4t/t9I04y9NqOoM
znFskxE3v/KfVhpRruzmpiMlAxPbYpT3TydNOn/RY+O//2mfSfOvOQP0/7B3/qP22dcONOQf4By8
KEN/xCifBh1Gg6qycPpmFSLYyFio8acFq75xoD2FGeLm1t8JAsKRmthyNYO8QMkJg5X+Xx/Wbzpq
c6vwY0ON8YOwaLSBJNDmierHRl4UNyYiqKhaiU5bm5XPNpUvfJPtX1YZR/3wKdRAPlZBv7S1EWwm
XhdMEONCBMWm7Nqb2KcwTcLXpKonN8Um7JGgEsTVRregIKIgaIz7VnCq4/cqEwt4nYPm+OYqvkwl
uQpgLQyiNTTKX9LcHAtWbYcvlrWdTMjoyQLA7xntIWl8chQQoKLfG1HU+eEL4duuLwhV0XomtwUf
sXOWBGC0GVsB6b3od/uj1ns/qiDaeY71MIJZlKSJd2a37nQofZN3pyVQvWvaKu8//nwxX/ECXIxp
oHnhFjZ167PgplFETFRChlWrqGE4Mk7P00vduFD6TVQobyMhuAvTCnAz+HhRnGc4FzDuvWuc0PfZ
2P1w0uK5KeDaxWEOfbR4GLrxJ5bb1Vjr10xAOWDYL7aCEFBPENIwMXKCddCy4UQMUnufTmkx3Tdj
cQ407bE0lYdGwwM+Zo0rK3oqVX795yv+OuF+v2KLNjdgCsZi8036r25yoWZOTlwAT4Nv3SV2xrnM
1i9TtoIMXAK18kDnMnICjAUTDccUZHT/MMAgX+R6dFN3yjdvSJvv+g9t5vkNoceBt6WyXMzN/H+/
oQSLVtJFZbNC1XiyJ3FfMfps2rM+FY+GV1/Qw/0xf7LAhx4aMolSMNSjfdS08aIuvG0BljAshIsO
YqZjH0PVe+ly57t3+UU5w7vkuWWIpoJUYTb+8V2GTBg9iXVu1QrrEXcFQ7nB3BRR8hok1oZWGd3p
4U1tM9p/bXroeHdzNuYw9lg9i8ugN69te133xk6kdLGH7LkWyKT//OV+9fTP75IEWI3MSkEQLUvq
vz/LyRAVttQAdXMWHEOn8pG8h2sHkzqBFzC8mwSc5EbpStSSlf1mgYxfxMK5HrBGhXnOKUa+4bkB
Fd0la6J/Ni3Bryi/nJ0XBLtZd4KZbttyZ3hdfm8F9k/H124Hsz1FSrnux/CBh2UpnOAFTuPJHr5L
YLV/t4QiXOJIyiwROM+nWQihnVLtiTRY5eM+Qc3tIvS/pzMbLmYM4zBlK+m9jeIwDem1b1vAeymR
Fk4skK6pIE9DAm2C8MrSwC062WPJGXmhsm7lsbEMTUjD014pso2j0d5DhAWQ+GCbGb0eIqAd9J/Y
O3wcwSh+B6NfBzXVVU2aojsE0bnjLpR5c9H2+r7vb96b6C1sYanft3Z8Q8D4KcLfa9A/AVLFHLfM
bu1UckcFL2pT/Exp+TQqBgGMf+si9rFFl/VdDf9vUVkhWOcBCLL6ZCvt0RI5qiM2jImuLdQdZOI5
3iuKw2VbzHPrdGPfzApgzX70dO+nQ0/INXqWpmluwslH2w/xmGXOsQO5xOxTjG6OntqqHSwRdha6
fhW/9Oo3O+A7Munzs85mbOkEvSOV/UzVjZpclGrsVauxte47ab+NhVg3JmdIU72fR22so0Qr9L2z
NdoycjOr61x0xHHj56uaQHJ0kHildJX8MBnQx8gvm4I5Adlo9hypaOnDzRCDDa7NApOmnh4KMLuL
IGw3Yc13Ksjx6MESV2bxK06aV72VF3DkIwr7FiFwOrHN8/HZxVHN0K1XOzGVb2ZvXzmx/miaNGpZ
iPAH/cK0iouX2BsYGmu2Sfqf8weJ4Izjy/DSOOV1H7TXVtG/QKYnloQoq9l9rAnplqjRMUKuod77
WAfNU7szjJeO7zop5H0TxFd9BAY29yecJFhD379VYraAyZ/z1lhROu1hdz74MBOAC+2MuiApQP05
VwB6jC/zz4vK7+qneS4qBfIzybV82jHCXppowGTFL1eusCQts0S/DC0yVjXBXtVLyPWtWGt9c6qz
GodMzJ7eWt+8ja84LtY2BwqXSlYuFchnHJcVW5gYTdKALG9yy0yJqf01bRWY3s4rcC74/nQzkdpi
Vt7Swmrsj5NCVllDyCZyIp5VzE/BSACubo0LcmoSCIe43hkYHt7/CC42qA2sv5WZrxtVf7EwNCw4
c3yTG/hVUoeKDzgX/7BUEz7/aQ3LyzAvmoALGUIc8FO89qyUNVpZ150DQQSBASmwqjqsfGyDnixW
f/4+vy6hzL1UOqMaVQ9rw6eXT9o2bbpKMMdSbCI48oOuicvE6bZFHZ9apfhGwDf/uo+P/PxygIVs
eiCCuvHjltTGGpiueshXALUPcX3tJy+Foq+RE54VJjlJ+59LFsXHV/xUZtt9UVpTMGKVqaKVYrZX
sTI9zxc6P7yORO0fzXbC0cTjlpU3YY9T4M8f8W/uVd6CAI1ncBBy+LQ/XnTA7FwqDm+hmoYbG0pO
bcYQCycL2LdF39N58wYaJl2rXWatYEeR0WGsMBBL2V+ksrsKEI5IR78iDWLl+PmZS6IjV5Jg0UxX
hjYQTDgd0SrWgJL7Y2p630jsfvut0SAk2pBESLg5Hy/AgQ1Weg12ozl220mGt0HdaWW9HOYQI4VM
msj7JhyY08P8qXy5VXTH1ITNAZGExo8vijeHUXTPTMOMaLWVIMoZX/r7dhzCdWX0m2lQ400zSnOf
Yqafin64hk8Vu0psClZq59ZixLZJ/Fbbx7pF3zdg9CEsQCZYVdY54xLY8tmOdIryVsbji2hu2Dq0
vRU9OnVqQcEAJDARPbMo+ireeZF8En1hrfV+6PdYTQyVTbNRjHYLv1OuOiWx1x0YGhcZmb2vDVzg
dqxHhEMW+pkIDxqXkX3uhreAMLl1rRI6pNLW9HN1XKGRU9bmUKvXJUNxe7iSjCj3TkNcUEAO0sap
d3Y6Mh7UZLvGc5duMoLHaL3lPkSTgS2j1kras8YsFDDzHbGROV1TuzmoNU6kqoyIthpMpAaVcWC3
GuGvA4TJpfEErz6+6DBGl0N8HU/SOeXRuIdMfmIUU53DUfOPQwyZyCpGBM55fG9UEg0cxe2xyxBP
jXWOjTs3t/ifrhmqoqwM+C3TNNUrzY9ytyr0rZhwEbz/eWDgokqrS4JlrMuSm6djUK5UJ03W+sbW
DYUEstJfErYXkbRYuRMb7hqPOSI1AYrem/Lg0OPLp7F2KNsJQ9OknIoEjh4WcFmpbMQ+QQGpPp3j
EQYFSRGrzGnmCBBSEnD9MMh6RTstdwWpRwTQKudcleMxt4q1ztTENxI0/gN3TjeRqWLP3kcYEruo
fhCSHji99+GWDB+m/0/RNJHCMbJywlzBHjCbpvqB7IoktJbApJsrggpsAxkbvLzqUGf6JptPfygQ
8RiEr6ZZaBvShoINU6p5prERflISPSXMQ142wBE0yCypqiVHPVHv3pMGnLrMl4FsVmotOB7Dg99O
AXUjZzwXpKp+rRGh3oddcHAGJDNYtWys7stOV6IdS85Aax3Oh8iuayoW7PQRKhC12fV2cQfwXuOg
RdRSp0fMimqKLBD7kVpf5hZKkTI+98gBTlPmZGdjUw5ZdltPzrBFxHdIelJ/RgzwEMQY48fCzLZl
LoZlwFClU5xqb4n4NWUuuIwyhxA6Q9nhFBZLfyhgVFSqfh5SmW5aSm13CsdsHagZs5VE9UiGHdtD
3JlwW21UJOGIfw9njNs15bBJChh8ppmYC/Sjl10QCKBITPaYUKabEqzXAoU3Q+SELznxcjgFpd1v
4iBdCYvVV4pCvYhnJE9T8qIeAHWSA0pv/x4ek3m4kWpBRmugnxvOdl1dj0tD0ao9+JNudc1Tbxxt
P1Zd8kvGZTvkz4lpk9WlK8O1PU7HNJ26dS2zcKONdOVDzg9ZM3Tn1BqfZeullyikb20qVIx3knpE
KOT8WEfOBjVPE13RPtrUDb/MUIlwqVIyQEdFROTRDS/RINpTaZFk5ol8K6Kix0ocPxBZVhw8LQOg
y9DdxXviuXgs6rXDF3fQElzrCmmp20ByZxqZ7p0tjbUusuvryYzhivkVBx0P2lM3qlsdjvtpRCrk
Nnjlt5KYeyk1WBZ5/uJ3RXkgRMdcqmGGarSNwez6uyoxnOs3vRII4a3UOxdTHR2GWUJDTtUJniIi
J9UHrJV2w8aoGDZ5QeEcDJD/njMtwNvdDL6CxdSWyoaEVybWjnWXl1AXBSoAEZbnKk1o+Xr+VUwa
HDQCeBkx1WabXpesQ1c2LRPg2EClHLJ7pdERX2gQX0gOOWiuHG4DDM2kybR1jvB/1VmKtc277JhN
9rgc7MY8eQRleSMIlyDRneumByjQ29UhnjDR+znBD4Z4HOo+Iy4iSc6ysMnemFKVRJPXQY2GcxWa
zkUiU5hg0zz9dpRFZ6jxXSaCbWMlPaeZqsFnE0yHMRzksnZitA0Auda+j/PZlypLez1I7CTlqnes
kuzGctzng+M2iuWdG4Xgm7EZjLWm+NgEk25X2dbPBC/D2mm87mjJ4Twsprz7lRWag2lW9TZJ5JAG
ZtrVsc2iaB+qo9iqJnGRnVH+UDUd4YjhZEu/srydk2YIBAyQbIxCTx36rWWFAhLJXuhyvrWnJL6e
7O4yIEZJ+1+EnVlzm0y0RX8RVdDMr5pnz3acF8qJE+ahmRr49Xeh3Lr54uQmlSoiIdlGiKH7nL3X
9robH//kDbqHu7DJHxPSnejtFGC47LDnAjFndNXpTkzULK2mXvWx7V38Glv3qCi0RVix1l4gltHn
YBAeiKSNZ3kDOqzkLTBTcmpKdwWZEJpYDDyosrOvFRSayS7vopD6w5T2qAW1+zj/JGEwBV66zxNU
gFPubtoy3NK+eFGqeRIjWOs86M5osJeu+hTIpj4QwRVh87UMOAdkCMeN2vWOhaq6hcQ4YolSU5Qc
VWpjEWu7b2mqo9Xj8sDUZy5dOk6xjkZ6yG2XE2E4hgSwCIKMzAq7NkhALV0JTyQXvu9qj/D3JYYd
c4cwCHrLHTLDekM2LflFHTS/2jyYoWUfigji59D69IlbeZAN+9D0NeJfGAquOt3ZTFGl9lmItdeo
HAbrobnUqs7Zho0WnvJUbb2u7ABex2rhEVUyksO4iEwwY5ES5NLRPTrQc4e3ZL7ZvSE2U1kXtP9M
81ZyivhWXj4OBFd6/m3rZV9Ea1XMdrWnKq/YUfWojrXRnYhpkZuhIo8CtY3Y096Z5vgvYzUo7IFj
V5oHfV7IgQzXgGDZlVRfUNwOq7jzsaWX5r7Splmd1bcb/D4vnGZi2TjzdRIp6tpCRASeTQAU6Hfk
axoA97gAJIx4PUZ0nPUVwuvqjlaTttLgcqBt341JHqxFYHlwSsoHa/LTVYoKZeN58sGfjBSoWRMu
HfpoC9PgOzQbJDC5MS3gPX6JIH21atY2UNlpzEQ72wP2ABkGay1Odo0fCfaDca81vjjweaJ5mggT
hdzUCmlRWLeEAvMdUBWKgGP5EHqGuN3bnAobXVQ3jjE4O8+U/ZJKWtX4xTJtSg2qif1VZDkDSHrF
GPSD2UTEfVivyXJyACXyHjq5AD5CYiTLWvbnwjqb6CpXaUOnPMOQU1al/ezZIx8+pMut1fAla7t/
HMaBDcvLS9uHame68ZJxDCEsXXyyNatBPTerPWkMO9zQbqDfvqqSdmlVqKMZSQCA9RivVWy/eVP1
ZkW2tQipW0Vp9h7002UqYp3gr5UYLe1Is2eRAnDeWjZ7pNbd/WhqwTrhrDnr4beGqXTUD91m1BRQ
peKlG5EXuCD+1p0EjgUnJt7lY7hqYi1YgRAHzCLMreVXwwZWlba0TP2bOdVYqSlDjp5zGGwBajLP
bzM12tgkWGitBtMGfAbXGn8/DWZ0YqJwYw76tAZk8qWu0/jijfZNPTLFrtz9RC4iDsi8p1Tbn2Ig
h4fO0nruY6rZWCbUwbh+M9rhIssRYvTYfOsDm1PbbL+rwjVR5vSKWBJ0KBRhUU2m6n6YrHVKBMrW
VoIOa0LY+UR+F6E/9mdMpZABUwf5yKyhaV6GMKQ/Uoo3s3ZqYG/+LkClurabck6jf+kG5M8F0SWR
VdUb8g9uo1YfdzpFXJvf8MgEaFnjYI2qwNvY+BqIRdVJcolzypOqv1TRqyp0DsPAyO5LgprpZLh7
TZLDnenecy3hZcq281Z+PsE50rx34E7uZTBANTXNVjFMPCJI0B4RHy6QUvsr8Edfia8MmGwx7qU8
6jbALjPDmCOmHoF0FFuyYYh9rNvmgeute5dE1VqRLF1xvx3sNlz1egacrMpq0oRm+mvbbvhZfaNC
C5oSjghZp7dtOz1zhIyISFx/SSVKovT2gpvO13hnhx6Yrhog0N6A0VZq5lraAFikjvyVmeNLGMbm
rh007h9RtJADtVG9mBp0AY1aNrIxF3XrUbRnZL5uEtpuSohyrxyuOwq+TN9XHIuu2hamY+zB5ExR
J9CXE5zTB+l2zPU3y7K+Kqvc2qObnQqtfgz1Ud+SAvZZNyjbDW0CCDICPCL1cEVml79tiggfNbeP
Mq2BrGg+40ECaUsiY4VbeRtZZ99Jx8aFjEC1Z7K1VLlCL5IQgsn5gCQmjNet2wGBFhGkIj6TgUBp
kZhjjkQBabE9mjrUr7rnlI/fPZDmywwYACQcCWLOgzY1Ge5K9D0Epch4zbVBgDLg5t8RMFtGcm1q
Pc21IBI7AknTA8OnMwNGouatlEQ4zp5VzcyDgCcTl1L/NRwscSxDhhAThtXlKAOxF8VJVtbB1ofg
IiivtV6dXkLJ8KMvty41qEORFwcNHwM8GkqgZi3QUdHNJ3mLS4EPBqAXLazEsh+4X1Vw/ZpoHQHf
X9RzPLSR4j1wcrlrSv3STDU6YotTDE+GvTSdMlt6CRs8z9ypNx01Km+3LumQnXO0xCP3gmCFsblf
GwHUwwoB3jUQLXN2V6E1OqLPRtsZu1oEYtOLJFgpq/s2ajHnbRTGczMW1uL4QkxrAj822Qx1l2xV
XGyYyC2VIQkbVa9lE1wiKl2EiBjyMnNr8y960Gh7s2vyVe80KSGAQl+SJX07oZ9axyWRvnUpTgNb
yh8pv8IOufWaotq3+IwWXufHuypFI5lrcth0wVChY951SXDfid5b0WmH+Rp9KrsaJKpFKDptgVto
WC8aRezCqqKnNjG/lTJ4DyciSgfPu1Bz9g+cSUjl6/wGUYW7kKPfEig4vOp2xny64bLcwrwpYW7m
bdXuc5VuMgvYRUM5YKfjcrVAR20FmuilnWSQeJtxD70sPrvzwoqbp0mPP7f22L9CkV90eritbQod
qZ6dSFpB+5dlPglzRbS0G6oFnvJQwTWmc6976dKsRHa2m5Q8sBhOoAt6KYrzMzcnkr+L9iVLfe8c
VyNB2BR8gmrPQBzztaGrO/lEBrJa29J/Hcvma1EHdyIeddCV9pJLRrhQoNVBxnr2etCH20TNbJym
NtZt4apTSwkjM7r6WBqKndVQpDCSCHCqJHBvwnoTjcbDTHC8bQBibidPciuvC2CvUZOszYiuWQCs
z1NZsKPUp21aSlNh044Xt2UvTTVNfPwx+EwgppVdaK/CzFfbUNrTadLg17VIsA5e2l+GeVaekq2B
ONJBGUfOwzkWwy7PLGbdQxatNWvLmBrvRaPFTNmZP7dj+gVPn37rFi5R3bft1JvbgcH3UueKumoh
4KO0ttd+FNw5ZNie4ybOFzotPLgyQXnW99nshqlb8tB6Xdv4QZfRMcpOjunJHapMwF8dOYTz9Dh1
EQxLi8qCMQRyviNcNFWAog7SjR4HjJlDb8+M3IKezggao4u+oR/IzcqEMgKCoL7tkTet2wirgj1H
RxJR6y0NA1lG7xoJzT3qe5reuDfOyJV80uJgk5IxlwWTAb5H3JLiw2DI05Ntuw7oY2UIESWsv5yb
F3MZxdgTFu9OGuqpzkx94yZ+skE0+anrsvrkxBN0U6RTAN7yQ6pt+1h3aWQUah3aw0ilzTybA6iR
aHCdlXJ99NA2SOSkCdbtFG4mNm/pdFDizEkgwtA8e5X+qDreu4qs7zJjJ3Tg7pa2SL/6FiUZbWSi
nFeZvwp1yiZ9KL8gHd+HorOfotJzEcnZcqvy+7IGgEj+crudqKqsqRN424EJDt7WZeinxF2nQr/0
NuoJVOPaylJ9diyYljMANfo16lQwUyNfEprIQ1EFzbJjALYixBwlIfFDa1rE0O/bFxNe9irTBmo+
cf3d1dQyQF3pENirDPs5XwKeUzuvt/K1SPKHyQc2XsHEXKmmqTYxkWm+nmdorEkL7rKUZBPD3bsi
ONcI5I9R9aDpVIAQ0u2r8YsZgbItQzjUHIRH6On04oSfbeD74dsiFythvvPYy/RdRQTBE9Vs3HsF
R+tENuAkTHRq48QVSIxvbk8pCW3ZTQReZqf6F082tOuQra/oSZFHxTxhVaV2sM7oha3s+IYbeEo5
uf2mgoxMixozmMmANZpo59nqtRVOfPADov8KRXvQRmC2bXS8aJmQ4VGzIFOKvCuWWT2MKKGBP3aa
Ya+EqO/4DLhKiF5OKyPbSb2gujYCfg4z70Ckxs5psvTsD1x5epkZZAVb26CYPSZGdDMh+ti4ECPJ
4VxLv3COVSSIZ9XhSDeGn2/mXm80tF+6+f6GN1tHb/9NJbdNLN2zScwy+LO0PYVAhkpvutW5Zqhi
fK6ygiz4sS62YY/yBioxA7eqQNQYRxAfG4cISR2+cjn7YGoSFlwOT8TrItuFfOUzKtJZ9aQ2rtwM
EaAh2m0462CxR57yjrm0l/Qd+b0I8v05k8uy7ae2zNubwYUvjcxcuvq+icCTNtz4lmKoq8N1YZjt
ZpoqstmzfFqFQLtXQcdUzTUAvVuaCYCNzBbsa92DnYac1Xn/0mEdA4DN/ROpWXWItYpz6vqQ6mh1
SOZL1s+n10d5GpazEYW3/+d5eV2LaL2i5qC+/XgqCNU9tLFHzq/wtMfUD8kS56YRzc9yWXziXCSK
dn6WwBdfaDopNZ6sQpyDVsOtMqQ8Ob9acahtuN8N68wc+/sskLCsRbdxUEmZlSRBcWgDTkEPg0ZY
brq2H1eJF2EyH8tza8htaabTnuS19jCB9p4LJYX5aHia/jJEkFkpvFnPcMwA2jWPTpg6F/roYtFH
gHDtuL2zysw994lrYVRk0h/H2Q0Tf3Op9zFKCa+kYZIzOa7IWfTqeO+JgLl9Ttk3GEIP/X8ff6qd
Y1aUOYXXQW1tD1uaMaLeYjJPBkhv3CaZHu6MKPoMjOhrnTVn203UmRiC7j6r3WesVwwB54RWjdmc
jWq5kZ08mV5xocka3V0X3aiLmyz4RqV4XJMaNS4NJFHbXqeVPAYGn9w0hvjgxN5Fdn1/UVUS4GcC
WNYBKIWw72svQnO+EM9ByV88Fco1HgELYuh+7sKRGWei9w/FhL/G6fCbVVG5ZQqs3wXRmB5qTGjE
jw4UeJRq9xPQe6oWlrO2hjzZFQJn/eQZR07L/PLSVgKlcq5dIorIW1WF1tkgWnfTWHBzBg3VvAwL
AdthPI9UIfaGOdnjwqWTdr6+0ATUo03lgzTmbT8XbjyI8/Vt2gDeTPNbBfeUdT/fcn10XQdRm/70
2Bnrn69eXyCHHTMOdrUdCcwDIa+//ILrU6Om3lNZxvbHr5s37D8/2uaWuR6yxv/PH/+58dc3FhSM
+T6menP9DQydBvo98q4LMTagEQmx4lUxD0OLzPLr8ypPyZC/PgxMVlpRRzEjGNWPt1/feH1h0GHJ
Va2fLKdkiVgZHQ+oXWo5c2s/1EsSenrd+442L6cpZw/3ba5Fl6KbjsWgkdPq5w/tSMl6YYLoQlV2
0kXDnKiye3n+8RBqm4D1SkS5Q08t2yaAiHtbfQ4Y1p1/LvpKFedc+cHOtpqzB9p0ReEVLG8E13bF
9Z/c4xbzHeGpUwAyyvb2mHQfSox9FwHGtGhSHL2Z/DLiQkCzzgS1FdETTedvFeLHS5nUXzMTYVEQ
l8ldPfpibYyNvFHCMTf60BvnNAKiW1ObPcGjSveydPUD6ubuoIuu2qdtjEmoqKOdpXF8J4j6Np2C
eVJQOkDqIIO7imohQiv77MexducUhnmTOPh+qSgcxlr73uYe8bfzYur7bO1ibFpd1zn0JG5iDuUb
wIi0otLyhSs7mVUulQ+NVy8Bs83L9Wk0aPeONxirRHEzE8nY4JQumov1f49gqCviY/bESP6g8sdZ
Q4uuafTo4tTdJ4SU4y4id2n2Cg1rWsvbMfaDx7kElgjqOUMWgBwN3U2kMFx7qnNvOW0v2VR1+xD4
P6R9Nzw1XvAQp+WBOYF/d10Q+JusRmGozc91TWN9h8Q/e8fxR4xd8hlmQ3GU/o1mp/59aiv/HvfU
Hg5asI4dqplo1ceb62LSMN3VTmRsnbJm5JcHWH4Go7y5LqTPyMMmK9lx24c4qJpXS/TJ0g7D7Ky1
Mn9k/Hu4rh9Cd9pQ+4MZ7mXtq4Ur0EH69JTFvXOUfWnCMcrWaiz9r2C/vXiOye2TfFMm7aYbY1Bg
tbENXSKmJCnn2xwffuSp6B1ORwFeyg+eUpFRtaN6tjBy2XFgIiPRMLSdg+qxwk1wUi7dYZsaHsF9
yYNn909TpFc7M2GwmCnEJlEANrGwxqTYoHNpj0lJ0xpFQfyahcO4GQOtPV4XWmGuG2bGT36VZbiL
p/Iuj4D7O4rEYHqtzq0eT3JJ7gEGUKb/YxF+bc0I52BZfupqumwardxDF2TeXVw78M8HEX4FVX4e
Ks149jIGZCgmon2koG25OirK6+/w8ulJT+LsaaBzt00Nle5k74rH1q0+Xd+A/Pxdt6R3TGBfrWLl
TrAwPY0B6vwQC1S0ycn5yqqhWzYuqQh40oyNlfXFXaNlJaHzBPl4NVlTVjZtXMdu7iXSnHsj0Dd6
GMU311WUCokv6tT79ZnWNdNGJL3OpH4WOjcKyzM1xccUK9faIHdlUydTz/07g5FtZ+GSu1nJ5Me1
cZ695n0dw6Iu7Buv1O8D5GcPIOHfJlSZiyIN7Vt0H9qpD4Gu67FVvuVdd6FjGj3VekfTqISaP4gC
gLtlpG++wuMhs/y1skxcqlM/bTWYFZ9ig0ZQk7zS5exR+db0W4Uf34vGkTsszGoX4/TZ1YbLWNEz
exyhdvy1bPDZj+57N6baycPL0xrazCgw7F1sY8K03e6Baf3IANItNrL37inJIKDRy+5QegMe4vlp
JYV8CJxsA/+H8X6Gbz/NggcrCByUe+BQqd37D0GgMxMeGKqhO/tCxLNckjde7BJvfJN9YyIOMt/b
Coe9VunmKmDXXupqMqkchscO8vnT/C2bnQW+z5WfuqF/z+KQqmTYP5ERQLJAbtMuicz1WNakxmR6
fSs94q8pqq/o2HRQfRNBJnfQvvfBG2yc6jkGOR00WXkOIKJyl+CRT3rB2U2NJ3IuED38uv7ne+Pq
JRSkEZi5FFuyuBHr9Q32cAcj1Jb6SnV3XWQaA6OYKtimur7HH6jONqMZ41Cef6Z13XGlz6OjH8+z
2Ai5FEYpzUR+B2Af3PeqjVGPe/G28GS2TGRCJWNepIrRVTmcrk/I5AECrY/U4nBHZbvrSiCxiosq
o9bQhy7udd1we113fdWjnIDE5Pa6WpAjT7kEfrFj+6DsXOavq8K1G0IuKH6tsP9Fp58LFA/RqXOo
I4pEip05fqq0zr1HGuXeyxz1QV9TaLw+vS40TMhxAeXx+iyhlgfEfPKW16cDcVr3zKdPlk6f9bqK
60azD2RNfsr84nVdLVB1lNZ4vD4rrdg84gN9j5RuHCE3fw9zw33oRu8x7gz9fH2Gx0+sVd2QhTW/
WOXJdKZe83R9dl2UQXLqhRvfZFR6HnDjeythShKI5/cnYCFPaUu2xPzidZWZUzvOS/3W90r3QVe0
ZyA1QA2a3++jijlIBswoqPkBQCXVXjAvmJuZ1BgjyE2FyPyzmmiUYXTjIaMZeS4tfKu9f76uMSR1
nrGCLBYYIYgHuiGnH4/mp+WsiW2JDIIzzVMktxQYyJ4lpaV1l3ViPiiHkAZiE1BGaJB1oWJ+cYy8
Oqaufex0uz/1MZLwrq7v1IRJld4TrsnMDY9WDE6bVq2zWaZ6TyeACuqTLCk2BzF5B8os04XtgO9t
S0p3E9Dp2ixmxrMMb0WN1miUuFQnfcqP3STzY4vRjkIuKJjKD47XhQEYpK4zeetqenCi50nlwtpX
phe8EYVDtOKTN7ogy0MN6/l1hF35GpctbDJi7/uEm7RjfKRfS8vTGIgaIZTGIJqEPUrJQAyGv0Hg
w4wIE+EmN6KOwvNY7b2I5l4LC3eFZlHu4zDZqA5aF/uFTn3MpyGTqri1w2qFygpX6KSfStOkOVVH
fb01Yi/ns4o5KwzXwjhYp8QM9LNm6eE6gwHHOaLr52xed30B6zPVRTWeAqfOF1FvevuwzPU7JX39
jtLqLYx3Y1HYst+FJgXlJqGERMk/k6i+M1gYjIZJGwCLQiRVYge3iIGAsI/g6UsDuRDU709EWZVf
c9DaTZ8On/s4oYMXuLMLmM0OXIyK4dzNDno7ulwXdJm9fTNRf7Cz8WSG94GVmhfVIZ1ZKIJFjlPn
ncLKNm6iQuW7sVOUQLIw2cbdVG9F1PivLWNsmc+TVJHiEIAhs76uT3vnvq6H8EGZUXkubDzVGuil
11lqstBay7ukU5Xe6Wb37brellm2CjQpj7JIbbj8ibUpqZyfrwvcntU2Fuy5uGuM9OgphA4UMK8v
tnC7fzy6PjWwmUFFqikj/N/Po9JBYZJIyBRVS82z6u0pPUqLa3uYnwO9JmHvx3umHl2SjafqP3/9
x+sFALNtm4jsf9/54c+2zY3mWOm5JOCwzRh4N1oQnpKmjE7RvLg+uq67Lq5XS773ahW42GP/3zf/
vz/bx+FKd+wYW6g0iH4rkMsbHBdJUB9IJnyM8io6TViy766LEGW/EdklAI/SvisR/15wiW6ur11X
ibYwDkVQfv/5M0qfHtOpGdHh4xjGrP4POfcfVchcbGwyR00chB/8NKbbuajSKMHV1rQrh/QJ1uRb
Vbjfq6LeNHQW/67I/aOe9eefu7Kq/+N6GkKj8+mTgcvIFLlOalXW5OfAuG/lTDxZWHn+L5n3LJH9
Tc3qUnR1bQySNMJ/VbNiCQriQmXVui6sZ+WMZxUdct89ipEWylx3mFx9nTn298DW3voYa1jr/AN8
9yepOSIKjnoYqu7vOFNMV9nQEgO1jgbrKdSC58l3vgX0g1ztwUhd1FlnIUk8BSy7Ss3x/u87/Y8y
aPClnm4Tv2nb1gcldoAwq5t6oiph8b+VjXhu0jzGXSY/221wZL77bpri0M7MpLBq7z3NPjmOtlMS
aAoxPuB2C3DfsLbUcIJps4nt7LkySJHDS7EiKOezHg0Xc+iOSV18SXvN+IeO+4/7z8XoiAia/3AX
/fod0gORKA6RkuXo4y1NexlSJvyJfzS85hgNn7V62PumuCsplTLg+9f+M/9wCHlYQjA74GlhL/76
58OsoXgycgjlg/1Ni3OKLZ6/7qMn8kkxbI3lSzXJt6zYNejYHcqGCzAV/Xrq7Y3ZNgRZ+AcUlrvR
N8jqsPtVO7VfzNy6FFHyQF1pVSTB579/5X8wi+BvxdagC/TbyB8+mEVyUoTiWHVE1JQ6pqyufeq8
dpvRlM8ZNsZ2/dY0yYudHQLAQ0P4jQbD8I9Lyx98tmwD6ldPgJ0U+kfDSpoacVE4sVyPg/yEKPJs
WITyKO3dpY9PFNlrSPkEKAxyzBh9QmAymIjpDHeU6pckUnwqG3sPEOp2Go2nEmtcUoGEFFG8aGyw
TnowfRW4jVkFIt6UO8EIHZ0WE99/7MzfrZF8EM81HYFPAzv0h0uIaOo0KSggM9DIt3A/BtPf4Gf7
mpPBYqYwy6jbxHScZaCfjLLd/P3PXy+KH65gpivYhUIXMwP6w3cZ5FXY+CS6rjMZgObuu1fhPxvN
UXpgawdsE4usatTCbvKbzulu+9mki46QgAc6oPxU17z7cvpUZM5zOhXOZpDEZPV+9a/dJH4/TdhO
kMAuowiIwB/cFk04ETTX12RIYCiBjs2gqepezcJ7DN19YfS7xvMJf813hAHlFiqwppblvzbiDzc0
0wUdPUMfgep+dBJnTVj4Y8RB11b5LD4BUwSY8XPOnEV57oqp2NHK0o443XhPRqTKHq3O5bQskXAY
en2nK5qEXE4GvvR/bJvzB2OFifvdYhCA1RlryofriKBRZBchX0lloRhKblXbfg0FgduzjAyxOLnf
cjeQw9DCiZpssuJSlayjFJpsAhxN2chI/JY+kRe8Ty3CYLLL5BKZK4pdYp+svTdFD00X2UvXh6ii
I5jHsUe6aGE8jX62rhFqBia5mtjarevf1EqfHolxgIH14jvdYy31i+1A9JGSXBuQbY+AAXcIGjYp
o2kALDUE3Nm2o+YGdXOJs+pVM9164RXGpWicxzizHvum2k2Tu4fdaC+MOd8Kj2eBkNdROrcaufNk
f+d2ZLmbCIOWY/QPD8uf7hfc6dAz2mjuYbB9GNUYse40jceRCMTupnfVw3zPiNMeVLqxzPKV5U43
8LhelFm99xj5/37CXu29H09Yjz8M65gsCyzev37PFLhlH3WOhF6I2FLK5pAyviAN4WRkPT4RfO62
Kz4VQ05cF6dA5zmvelF9D7StFwbYKQvGsLl9P+T5i+icx6wmWZmezuQKQtzc4MGVyTY0rbVtUfdM
l1Oeb3Fxbt3OOmBJvvgBIgi7wudPChmcquHrWBQwlfHOjJ3c0PfZc+8YkYSwMlwyFrsliAqcYd6t
44Gz4e/7w/7DhQE4rCMsbt8UvJ0PXweqeRX7A0J7St0pakcOyCxd4dF99DG/EO5gEuhc2OEyVxPx
JAQ/NHn3kubwzYURvQfda9sG6HZpuhfw9npkIkvgB/jzfY4eywIThTmeUnm6yPP4pNf+WiPGHpXn
a+c093CVDlgZD0Dp1nAfnsPaO03F7EDIzbugfskKv0cPXjrMThR0o0lbKzctNh0MPUTqCz96jv2o
W82F3qWbVo8YFseFdGgc925xrr34UKf+P5xfxh8uFvgC8eiy50yg5vNO/c9QGQZYYfiJQaPUIIKF
Dls7aZ9813/xZvCafT9LIkBX6z1Gj+Sdme7Wvo19+Yi0Jf3H+Mv8wwDIMvgKCY8BrwtK99dtyRqD
gn2kVeueaDeGiHPbHQmJ5oeLMYxy8DLiKSm9b1GEkrGrnijuEvnlm/iXZ2RzNKISHqvP3eC80jmg
7EVkNDQv1FxUUXOnA11XR2Kh9/Ji9+VFNe43meoU4vzi7NnzGaKeLVsApa6GcSWsLUyr8B9H6fWs
/HDWWlBJOE5ZuPpHTzvhw0nd92a1Joh8Z5mXTu83ylI3Qs8QpXj9nU8mqCfrm3lI0niAvgpGLMj+
/rG3/zBHslz8VtwqZrrHx7PFyGhuRJVXr1vG7RsnRhFijhDXdAPF8+ASFEVAxoJ4dPcfAw37T4cc
BHrHcD1kBMZHuEJN/cNTTdas/TxvYKGSx5GhHyfqoNygD+daXnv3NtayRTmabxG2ade95HH8vSEy
cUFMaswtx11DPf3eYcPDmFOu5MBwmA792dLixYAUYpkoKOpJtOFgzZajgC1FxQWRE1WXZnw3a2h+
xr6Q+ns0KirXUYAOzty2aA8C/THwVIkeiNxzQl1iNP/JjWlSYisTZGCeIDOxbh+N4Nl0PykjuXAh
Xie9e6jJvF4VGrwqgV+udzSmQto/vrffw0yI5vB0i/kBX59puR/GaaYTNG1XNM1aWTrug/LJTxHX
j8FdKfuL1n23Q4OssDptF5ASdtnkc3lJnkqXUI3KOTON6X16ghWNcY+oNRncdhVcCJmhWM4AUxLs
6PwLIvPxyjxHLXF7By0tgAFghf71xI4RfypznOBGJ6hDkFP3mTcXB094zTdpFpMMYLyG/bpgJLdA
sAvEzG7fS3enxcOdTHFChkNE626u4DefidUjkUK8TIkxNzfd/h97+LdrIptrWC5tMocmDf8+bK5f
yCA2RgYw3dh/YoD12r9IZ7ZqxMw7nfQIRXWDAG2D558m+XcrpPAZ37p99NWf/Ud/v639Nr+ZtwYr
NdPC+ZTxvQ8+2QAHbT9It10nwVQD0AwZoJVnoapjmxgQPOVwnCL7bbJN0iVQ2g4GEooRQDKhizoy
m5pKf2o9GHVzbh2dFOzW33fkrttau/ejEln8iGZIpqceD9fAncnprKUZIr/++we5er//e+W7fhCC
IGymao5pfsRBBAo9WuqzW3sT7xctzmOsV4+ZXTMMFN2xaeVDbaY3aWbuzVi7UXW9neDq1Eb0KlHc
BrBHJFMgmh3fK27EesYMOW6LrQjsd8oCKGksh7Q7YYP2s929lRL5YLgnU1rfJgfddobBt2o4LeSn
HFcGiP8a+8hwcEJ/ozdUVkcr308CO7aJ7/nvH/63y/71w9u6xa3WtfTfZqljpA0jkcftOvQMurB1
wvTE3ZHWfHvd6g74ZUdT0RvGfWkCYIuDcwKpxyfz8x9bMlcxfvsamDkJtsN1wSz8ejK2tWqZjZft
egSmmdffGELfU9l/wwqRMDQJdqFjfE3CQ80EZxGVmyLo2KsVCn7EGH/flj8e2ww7TGFCm/DZN79u
C4LVjks5hwQhKK9wuVe4NTeGGM6u8kk+ClZzerZuh/4iKB0EyNqQw8VeJYZBE9+rGBsITDNU1+aM
psG6aDoUpzDdNbF1Bob1aHMc9UHfgL15skN+Q6V9/ftHMD+iguYvFtEJ91Kb4pd/nY39ZwAVjlUx
QKMB8a68z1W41pz8OYTTEXfOfVhs2fYNdzxmfUgpvMExloNr4VGcizQ1GUcuHCF0cbP8M1q4rXVI
O8amMjuC4l8x6oJWXweMwO+qNF9Fppx/Yjx3ljhcj9LJD+U/DlXxpwOElBhG0DgfoFd8uOBIKwoS
DdIpo9h4WqmsHFeqxmZLjHofDad2cO9FjXW8xlcUR5hLTQrRZfHW6jnNhL5+zpygXfX6+Nq6JXMN
0yFPijNuNfn3xLVNJ9HBi3elbqzTHqD737+Q32pS1y/EhT0ndOxswKY+HFOI7yTg4Q4apnaTWdOx
C5PDfMHwyuaU9/sxIlQ3xifSI5aV0WE+7f6xCR9HONdNuLJL6HLNLJVfN8FJdOlkRYhZxffXjdDw
C3bHmR4V29rrRH1+hgGlHAbzpacyJf7/8Y0I7kD8D2fnseU4kqXpV+mTe9RAizldvSAJShd0LTY4
HhEe0Frj6eczZk1POJ2HnK5FisjwDAAGw7UrfgEIKLfdC7dz6oXSkSXimmRc+nFjKcBiwetlYo+N
jFM7ZuuxnoK5LkUL1at2jQEHBnI8uhmbbiofhwEmRC1NTz4eyUIZ6vzdfFOtEouDBaBJwUGjybCP
FmcA2hsOaBej5VJ9iJ5dT0rS5K/Wg7YvME2YVWNw1VNaKZvI8Z/rdHoItXYzSrhv033+pXufujbu
hVCY6G6KY6FNrZcypz6qFIAewzaREaT1prUQNcuNiFQax5fOWsoV7Ue53aECvjj/VMfZ9OGhdBEK
DJW84diurYL803oxD6X6GUcthkE4GYgK2G9fp/JXLF2S7DiZpNgGvUJDGPxZztEy1npfO22St27m
D2vdDx4JUY+ktvDaEo7E+jYB4zGAMFCdGA/4Ggp2dxflEMbKpzH5dw6VP+9G/brjZTitEGaL1vXr
/IeaNGtIHy4y7Ve5fNsn+DcHzlYBRwq4Ag81yS1b/T6AZtiQAJ5/E98k78SroPtFVwQLAmFj9/VW
enxTpExOGgidaBL01a3CARfG8T71wYEKMT6UCZKp3nSI8ok2tRP63izC53gaxs8LN3PyhCNfR+CD
zBdDDvFt/nE84AzAO6Kd5dYe410Vgaeo0K8wCbu2pnrV2h229za1P9bedg+8KLFvJyt0IL+Yt3GE
w5AUv4pMQbExtheLqtvaOgWvBlrChmHrueKwMSr8+lSUQPLswfGm2wg7AD/GVLLR73Spf8OtwNfM
m7YKP5XeU2exOd3+/djo41hDtZnAikCb7mbaZLlpEbkquDUPkCHEBpopnmH+NFLv6vCLOBo2GAXi
563Y9yMm4v4YvwzpR4Yx1WyIK1yRsO328raAfQNXE6A0Pb94lqD3MJdqOiKJ4loZvq5SZAbzUrbv
6R4uu7yj9AMgNuvByE9p9JyH5VPoT/doOT0HgN7rqGFiS9F6iJsHqTQPb5Yqq9770b45SO0locoU
KSzBSSSAcarywUhHZVY2CbJtZTiPYH/PMiu9irBLmGUmjz6M1+K7EPp1ld8QE9MUV65kIWFtPvMj
3CV+oTvwW5aCR0kyGbkHHRkIyiiRkj2HKke9iqYQM6JPvYLDqNOMACbrQzrkdv1a+TSadF639UMq
XJyTUNo0/niTjs6bX5h3efs/HUUePgDgVhpaS3wEznH5UiGgAK21OQxbhXRP5hSroK7nUVO/UorB
6Y3fZEkBWGLdepG6EkXV+X2vi2scJ5kkEAqUJZmj5zgr6i1bqTMbwATK1ys/oUfPkGVsmts+S27S
oliWaShgiajuCZtkDOiostXbSlm0qFQKq+4f6rSROlRnQvOqgi6sdzgEhf77yOsKpWA3KjqC47b8
IIuKX1P2YWDdwWxd9GUMB7wtXlpJvqZbdx341lNh2XsZcw+AYuyrLkWoJEYPFsyuYWBlPvxAc0K+
kEh9a9AeXgSdNd2GbyhGel+//dLBWh0R5MbNIWY0UAiR5dFvmempcfMTjZynUOp2mEuQHNLGYBR+
W5AbxCLJi9G3ox8DDGIa7pUuNFF1MH4IysyIBDPWDXcF9dEs0ctgUYIsxTdbdpaZtU/kdAlN6SG0
Bcik73amPBYz2hlXViA4vujfKwjMi6UgvftAWn8djqi0FFqLmgINAz9Hf8Hrm2J+fkt8Gw+zGiqm
Vuh/qQoWl8fTVaBBdusHPuVfZ77IiDctUR7U1kMWYpA386bW2wtSi6YNG6uy5mpVSbusG5dxHVco
rqO1XwfF4Gq/AIF5GAXNwcsjjNF76RIJyWImFxYFrmneZaX1cJDYoWC5kEpp4lQ92teMGOm74NBl
20yKv77SKK/qNnVQPiKyuP00fkpN5NPL7Z4VtXoMPfsD6UxANj3TE7nFrw+1ENwqcHnx6btvlPE+
hBIeAO0Zpa1q/tQ0ZYfyxt1oNWuhCilP1lru4I33zUcXxHdNDymg17vfDiqKovN1/qV8G2EcXopB
4c3ACNjCcU2eg4RKvYLDsgGPVzMgOGjEGrGynpBGEXqTUVzvd6VXvRZ2dMmD+psD9uHypsqCIhD9
3ezMjtWwyjiXcUO25XsrGAcGClutgf2ZVIKeFWj3dW/rMz0v32ThV3Ph+UWx++19YikKll/VtG/S
bfhsF97Y8YlOyOcAe3GMFc42u0yfNuWIQJ6nX+ExfycmjEkj3TfaOzOGhd1G99DMkBloULzgOxQR
1PK65MLtHWaZx7eHzROpGyNZFHNFofFH9pChXqJlBmE0RjZgassN7WNjLuXJNsnj2wCJJKzBMBr0
cMqaOvBuEBdlD07ZBLmfqYaCgiZVvt0MK3hkuyZrqDoJQ2OW3mjZfb8uK/mHzTkwKzRGmBcW93hI
Kt7un3d/VInhETtlxoBHWmk717TyGOM5r7mVfVZF/4EsEqYzt2iY3U3JSCjUr9PS22iS+mBg0uOn
6t3Qi4ljBIv3/I1p6om3Ti1EViaj8ovSyNdl1TqzyXN8OUDbSvhJDPKiCPzrJtCBzGtbxJ9WSP6u
8MH5EJvAt93BKF9apLQAez6omIoFBed8SUGSIOgFYXuWROMsoPAniZxXFuZBUkWTs1tPhrHScv11
7GjK4bONToD1KGXBpdnJoaQ83ilAfnCvQIyO8clRntklupba2Eq4qd3cT3K5G9Ei1sbyysikeV8C
nC7l64ycA0K6P3u2a/+3r8Io4r+q2NmlNN36qrhFHBWgpBimF/cBdxkwD7SlfkOT/lY3pr3v1S9A
5u1FHKCiEsDlZC4Zk1DBGG7CftfJzbrNkCwjsfVTEK9iWw2o3OoGtHPADKj4v0hmsJOkX0qB7tKb
kqkvOklKJUpkvX8DWnsVDJD2afJGQ75TfW0H14IzftK3oR2jQ+ogD6cwN5ez9fmNYZwK76qm06A0
TCq546HI5EPD7sz+73BY4irRljXc6SWd4l3RaPDh9TdEkvZDBEjYHBdTQ/KHYoMAM8v2bWl4LwVt
JxuT1cnUtnQ+0GVSr+T8aSRcCF1ge0BpiBCilMqaqSNdP998NHWGUP2HIo3zqAXjL2Juajl7pDpj
R8I0zILq4y0V+5G+PrJexpLEyh8OHw56DygTedIPu5FfTTeLh4GgAHvw/NKcCpT050wOCZ2J93Gn
DlsUmLPDSNewHx9rXRZ6iRsUVNa5pFDw2quS/GMKLiH5vumFixjCoANElM75YH0bl4EOjlX2hisD
ZB9s+xF7n5lWKAuTNXaadqnL+bJAgr21qm0cADEuxAYvLdHgABWbSFeoudwVmoF8vom9jf+E7uTa
r6SP8wt0gFUcf4F/3ulRXzUsp0ZTSb3cyB9fVcYDXcrgsqD9IDosvWT9CJxoozR0fQnHkWcsRLxL
tTV0iB9A929RIrp0gJzc0Dq4LIGXYaShH6WgzkSCkWYWdXkQ55ucvHzW+IjedhJMyM7G+NLA4Cii
QqolG1kKxl3MvWTUO8Y4WCZZu0KkRJ3HPQPR0slRjEdBaSvrLaKLQUKNYzJxkARRAlYszmVUGpqv
mHcRDZGVzqEqWg83WkgKpCmwH6eqAzWtetkyHXJ/UUjD5Do5Td4AWZINlKlZJplvZpAJaHb0W/WL
zIUNNGFjQ7RV5KjGywZstE73sZd2GMXMNa/L7gHFIoaFwGRXTxdaO6caivSpCAcyaAt6V0cvVpvg
oCee3Lp24V2llr4LkXd3EPfx0AQoK+9NEnJcVI9ooO4Lb1hOqKKf31zfPI3FZwCaXzZl3dJ163hm
iq475MzaZnNN6V2ADeJolM0sVPJV5E/3bdjfhX230oXFi0jtR3abUqdUeuqL2UWrwOqXgNy3RSh9
yCoK9hOFrXrVBo/RcG+816r5Q5TAXZGs4mraDXq0DYz+WS3CRzTKBQ8DH3NctRtNfxY68Oef7lRs
MbB94txyhHKwOK7/yHL0DLNokBOtSxPc7VX/zgqaa6GnL261xuKuQXZJji6t6cnLIiHPPIqpGiPV
r5et6h7txirqXBk1qEicLIE5PVpmOZeFLaqGVhtmQQeVfFly3jULLT0OR/EDOke6aDiKg1KycAGL
7pHDv+OXbG4fvdwfHqNUtY1vnUHdOQkqh4SoiMaJLLPHfV4gxWvp60D08+cy6n50UoobYvmp3PYS
Qv4GbNZLWY9It44DFMvLGjPyR5D3KOsxwqFWrS7rXFFdl3r4kI3yrlHMXWQiZqKaNyWtoHBv0w5q
ahwwDSUA72Psm8a89Rm4NwNkFlOsCA4YmYMUSO9A5oOb3JUkS9k8DbvDinSWiYfYD8dijJZ40ouC
AETeA/TiA4OU4OHtg+wL8kzIWRS/zu+lk18KTQfaH0yVaH+II/6PzWT59RQOaBK6qkXTK01fDZwb
LPrs0KFeBo4DhpM/K7vbFkp+XWrTPoGAY0rls0BIg9t7sCd82DXrSsnWLaLxuWL+QCFtfhiVBo4Y
QFIuVGbxXhPWBc5wCLK9aHvmcIlnsY5sKdgGqy3XJX07z7vUaj510Oi0FE0KNgGAPI5HtlcltMg9
rAT1LqMfFj6HdfCq6ZlbTtJbMTob8ViBoayawlwWXbSJ0NLNamet+OFat0K3RWTy/LIrovA92lw6
k2gGm0DPGfIeBUm0GZC4boIR/4t4U+XU9KiTjKgpD9ky05Q73fjscwT9DVoaItQ4DGBbo3g+fxvq
icz+z9s49n6PNLthThAiOFDgEkGrEASX9SbwcRn5iWb4V7qnuuI1G6byajIQmVtayhxqWiRFsm/x
lEaZeVFYD2FXrDp9XyBQUZXvauFtzt/q6ddowoigSWZZ9BK+blTd1IfYqZPRxVEW+iZoSrgztwUT
cE8J131RXcNWEKn8a+x56xQ+QUdKjxpnYbbXFu2Qph4uvMUTBRuYJF6jwewPv5ijQKxordc7gIDR
og92CTMLkdwFLFgo6l80iS4swYnZKS0HkKrEIzqFh031x7caBE1vN4jRu6Bgl7JZ3SlR/LPsJIQ1
knusXxD0yxciZevpWF649oloyLU1m3xWoGTto8zINr1Wy1pJXFv40u2DOvstHtngcrmmPNY2nLa+
c4MWLag+2SBBuYRfO5Nx8dUYu5j3F25I1PJHXxD29rA3DNWSTfuwtf9YDAMd4U6Ww96lKb0+jE50
4zYJgpcY/eNu2sRxRtboOhwYMihw1Bmu6lQB1a8h7GTsz9/NiZ3AzSAnDSKcYd0xGBzlZxmEZtm7
FfmNUaCSQiGoV/1GwdeiNKOH85fTxVl7/PBikiWDjpRlkAlfP4aOqtWwS6N3B2uVtmgZhPpLgD6M
AEgACHksnwsT9xW76jZdl22jBL1vAWZpAi+f1Vl8h3XtAhF2Ctr4V5QEG3zlKze1PqywmflttJPt
pWTUICi3RmRsxRk0YM5Yl9W6S7QfpjYs66h6KmrcJIgHcuvh9I7kjyHftoBspKH9fZjQM1m8liLn
Uu1wYnzIRweeC3sqUuzj9G7oFQ2iu9O7MaFxrItN6gS3PqjZ7j6ozA8K1jkT3DXPIyaJ4uMvhlnd
M5Pv9yQerxjQbw/+UudfyyEGHb8Wmtcmh4wAIR1TeqLBail9JVyNBPZosu60LrsVM62ZDM0bZOIH
s4RVHbfhIiDrR5lgn+LITPs2isrfBSIPkxbgExI8tQgWcqjWA4KOwQCMD3czSpH0CrIrKeW115VM
wG8Cx7wrAPucf45TM0HatRq2XwRa8vijVG+0gr5DwBrFLy0ErEWsFe4QYkralc7OTJRtA/WTwSBE
JGshzm3MF7yYQZ2VXEDcnlpTZiIAtilswYwcM8XCEa0CLTMHN1PTpyCV1jGglhIQAEpJK7W2QZBb
j0Xaz3Uajy2CW4TJu95qbzEIYaYJND+O9gIY1Vn6uvQ/J6XY9YHyghcbCBMkz5ggYDFLDmb1+n4M
nJvGkZlKqReit7D2O/5mxRAfygiWH9QmR5mWzwSmpfM9uL3AWzq+fW3meIYqhtukvO2yf9c7PFUy
x5yb6Heok3fvtTT2A5SGULdGKK/+wAfhegyrpYn1GxH4GieYd/q9PrWVC9lnWynhU2TkrybD7YYG
ewzpXDizHab+RVjN8mF0a61ExbZ9xSLyvdHzT7HJmCcsG1166mnVkgEhf/weYctBSpBS71o7u8FA
GyuJ6xGhaNSp3WFqttDRfuMacC1V6auoqSbDutcm6ZecAT3iyp3ZfZit+jEE5nXTFneTEEXpspsC
Pgi4xXpe4os9i3P/XVM9V7HQqDV6PpOu/zC7/jGfNCps7ZYfwuk7i2xGosn1EP4sY/1RK6FBTlpD
dVBRoNvalaiSGY4yGwGcZ3n+zSCVC4e+y2yEJUsHjgFPG9oL3+o+jTR7C8GShOo8yy6aAolU5CgM
mAQlh78ZBCjrKC+o5T7uvBwhlwpYSEvaQczZiNWWQQ1P76K2CYm55z/aU0ARU3EMEl1OaM4FkXL+
eSAipzBpbY/MFun5YbAsyGRZ76/7pL8RB1IuwLlxnuwiqZ0lgEWmGO37Vq7ncexT7E7rNh1vIm07
NPXOJFHOkhereBewkbjJHw0vuI5ofBpqBnhQpXhPoPHQibFEJ0aLTfEup1Xj/8LE15mdf7xTX4/A
vB1ApsAUjr6eosrqSK9rBiy0i/KmWyuJ+t6LHjMGcmYT3hsX6+wThzp4ETDDtsIojrL364Ki8pr1
jUwx7WOMVDFcF3tdQAFEh6z040ugx1PbRiWLZOyHaCUApK/XG+CL+UbLzK4g95a4RlcxNvHdjngU
G+lKz4aZatnb8wt7IBMf71YxzCGDZ9sQn75eNsAHoOkRsHILT9s5QhiqXqhd/FgM+Nrb8RtEFPpY
5NaJCc8lDxaikMN25l0i79Z7bzXG9hNUACOQNwqF/79ze9waBz1w0G+jcR19A3tMCJsj07WQTi+s
7if/0whu+6b9jZWaP2uyivR+JjoMlj5Tk3LRqnCzwukK6YCnyqOs6aH5hlFx4aA8+cYAiTGgFQ2Z
45COWHNCUljxyRXOE2f+NqQLZKI+7RfdfACQqwbOrMi1C0eJcSL9ow2D4Rimb7oGc/vrK0PGskWa
NR7ctkxVAuCPYmreS4X+6TA8p8xgMmz82lh7wDritx/GOBf72S9VeCsyT71P8k2DzmVaxEvbL7c6
zVePtmOYIkWSFCj9qvswyn+K0OGJgt0b7qsoukIq6lqDBTWLq+JBp34W8I8AY8TJHOYxMBOBEwkk
7Cu6GLPHEQJCty/L/h6V5GfJYrqGysVvSAWc4r/zvFymrb6S9ADrqfq9VTAISrNprfrmpdbVoev9
ZYsTEzWgTQ7fFUDNY4K7aUhyYpYOR1+aYn1WbNtCc51R/x218HAlo7vVyvYmi+joTjDfmx75UWuG
KEM0FTd9pV7FenZDRrpVcOye+Vq8ySYQq85s8PIcXGr8lE3AjKg5BVJRBgRI7fl04UMQ3+HxQ/xN
CYDro+jHtXrd+ZKOHNfoypi+S+vpB0uK+mi3pexCdDzfyYG1yn04jFOyuXBtcWJ9v7ZopKKkSk/s
KEY4zmAKthHtCoqryFZv23rcxp26qnVX4K8VQebq0Q4CottCHqub5gJM51u5xyuEEvHfd3B0pobJ
OBnqaPL0dB8xm9zZcjPvE+Xj/JN+H6CI6wjEBW0GrO+OkTjqiAaw3Go8KcAjgUP1UJihqFgypnM7
C1HkMGheoiipUEqka0a/RmmglhvWshx1V+RRHb2IBENFkYRCUZ+3RbqwQN1cuNNvQYA7hUtLJwAq
N22Ro+OCDwdxGNrZuNokb2pguwXxLxRJW0aHH5cEbI5lYpE65h8jJJUA+0F90La2YGo06bNRjBD8
LFyTeYmxUt2PXrbx4mHZSN2ysPv7IvswkM47f9vfDlVx15AOaZnwNZoHttMfWYoaRQ3ycTYiTvRK
DLJszNT2QVYsiyFZSVa4On+575CJo+sdDdXDzkFF0vdGNyglcza10/MUIDYnyByVv4i9cF5iahxY
4NPE+7pw9W9dk8PVAYzAeIW+dRx4Is1vQ0NGXtHUq81YXYW6t8iGDL9NlJQonQbHXzTIS/iSs0WT
a4d20EqUHuJbMrTiihL/0oKcCiPwWC0m+WLGdYz3jhnY5mPPC7AhC3tmdyUKjoo1EBMEnB9vRcsi
m7JrM2swqR0vhJLD5PMolIgKmSEbZD4+aLFB/twASWOjJpexJBQ5lF2AmI03azTdWrEfkIrYZjQX
xX3hNnQXooljk9iJ9AMW4y/F967CvLoS9ZxRIKCrbCR6EwI5rMuYwwGRnVLXMfW91wzLBF1Z0bwX
VaGwnBaBMcKrOuot99B9FhmNKK0uG/Z9n4IBjjEsk84UR45gPR89pq2D+ceUDdGfElmjBO8eTUBU
h43A1osRdRPBVCWoCGIRoJ6FSvg+v/1OBTOBpEObgyND/iaRETdJADEdQz2BGw81Y25a6L3m9Q4A
ARKVm9pjMM20JZWrxTQ29wVTjs6cJeg4dHC5xDCGQSzcXwNqNNPCFsoU+PHzdyle+LcNAfgRAyO8
6PVv30hYtkbQKaOLW9ZDoAYLuii3JWoIxgSZFnzs+ct9R4LzZmjXEuZ5QSoU3K9vJmwcf3JwZnML
wYhRSmNmpf3jJDO98XJX8SGXkNAKLIjYdSXxFNXeuQhNY+WgXVBciIjfZwHihijdBA4Fd5njeR5B
vIjQ5MarGIMHnLMdj6E8qMJh+hELcqSTx2L4bYBSipHxirtN5LGn0LqUsFzKL2EITm5dzhRs2SDe
Cl7I1wUy+rEMLXI616ia34ndPY+KgdTdYDM8HiWoKoW6LXVYhoECHDzCzgpW4Uyz4wt0p+9oO7Ew
FHyCykff2zk68018HkomSPhBauqdDOymCFY0Itx6uLG1YDP64ZP46sUesbH8u7BPTu1LC6ovI0ZZ
DByOyj8Ux5wgjUpmI7b61GvqwjCCGU5vK9FBwl1xXkf1qvCjN6VMN3J7U0sWlg+GK8oj8S136gDl
8MKpf/Ll0O82GRnZitg0X19O20OtzDp27xDQD4kGBEuRYQFEo5F1mgQ4FWC1FHlXiv46OPEhwlxY
mG9VD6/F4rux6DaQgJhH3cFc6wfFzFgYxVo70rj3J39rFspaEFREUBdIfQfOxIFxWBYB1GPvttSe
GwCDwp0sAV+hmem8SIoF7isXds1hex7Hk4OwjYMmzHddgyKLRp22D7enYkED2h/i003Vy25JfSNp
z0nQCr/zJTbnc0/u5lkMijhVjbXt6wdinE0PbAyyDYFznDldvb5c1Z7cW7qO9AJZEOnb0RLK/ZDZ
CppSroo9nYjAEGX2OhN0UUNMjNvOv7KTb4wc0SSnFYOjow+pzr0CyzCSZ8gec5HCYzTiCmlBQfIc
pY6piILwr788f9mTkc0iySDRI2ugkfJ1szZFSfPboWQRdZfo1eJsPpORvq07fSfOQaf4IWBHIb41
+m/Re01o5F+4iZNrLfJ5QKsQjg6DxT8SjjHVsZR2LBIOMWNmkp0L1/MGEmFuZocAEhW/+9DehGF+
FQ8y4FFjJoX6lehti/ZWZY1zOrEXEqGT0Q14t+DciILumKhchwGmk+00QlHJofROdLPUmdk+yiUm
YI72JpBuMdtyZMiXDfX9+WX5TjkQX7FlMKyCVPZ9ZNUp4ZBZYgtmGzrEKKHTz2qK6dmDWxd5466F
JFYZ3rocfojwi+HA0o/DRVQVb13s3QJWJRfQilnkNAfulFmrK8Pw5mKSj6nHo0gg4qrdImI/7+h/
xoJAYk/yKxq5c8vBPrNZKUb1WBx6wMAABKlH5J4pbYeCwkvbDHbwZtbdBhzk+Yc/HUUhYMGrhiLO
P75uTDtnQO1jUOoyTjlsTsMKNr5pLSPAClIyvol/9syPTf67qPNEUD9/Dye/yT9u4SgE2OrQpFrH
LQiknshnPW/Y4jFS2yozqmYrYdyjKe2FZOObHAIBhSEKzUVDA19FP+Trk2cTcgB2ILIt1A1Kv7tu
1OjaC0HZxfXzME14G1UzcY6AMrtHqHgLNv/VGRG6MO97jE9FzcvhJkXxXtAFvWQEPgnQ3nMQGEGv
7vwiHXqs34I5KCfkBeiKoiD99Xal0ajkCBFu18BPcxZUMSZJJBsH2L3T7D3DQWZAhO9hTbO6xdZB
wQOzYVYpIkmi2r9qE4p0aa+0wL8w9P2Oi2Ytgb/YmMUi9Ct/I4qG2eiT/HNzRf9Y+B6cGjxEnXtr
ACAYjHiPCGwvXp39zJcO9xgX+YvnqHeSYSzb2P9ZqcUW0QGBiBPFSRogYVygCBqJDwej+0Qb1maW
LhLffBE9FikMAFhF0gIBt7sMprFpeYvzS35qX9oUhzwPTQUUKL6ueA9kFo37ZnTDTIOvnK88RCVa
iiR5tK/Ex5zLeMTw1/nLngyHf1736Kzo6HWiX0Jig2bWdafEV3UwlzRpAZBNL7obSH53DeWKoCOP
BOV/5+oolBEMmNugKHf01MbIkNFhONb48W7ybeDqI8BEnIH94UaWp3fR3AGBKZjyAoJ94fIi3hxv
c/qT+J6iJmfwt6+XDwyzKhQVF+FgwqDGTvpXJQ9MKF62fOUbjgH3J4XGO9xYSXOrN94aVOE0QwZE
W6aF2v29Bf7Xz+F/+5/5/u8L1//1n/z6Z47bTegHzdEv/2vt3rv/Kf6P//6Jrz//X6vP/OYj/azP
/tD1w/Lx+Ae+/KFc9l+3tfhoPr78ws2asBnv2s9qvP+swY4dboAHED/5//ub//F5+FMex+Lzn399
/ErDbIFqfYVr/F//+q3Nr3/+ZdEHIcL88dLENf71A+Ip//nXQ4PDXJAn6cn/7xMN9H/+pTj/gBhE
Vx44nUlkkPkT+8/D71j/oEfniFICYAA9O34ny6sm+OdfpvwPhkywVeCr8P9COP/rP+q8Fb9l2P+g
aSR0fwB5UB2CEvu/a/DlJf6/l/ofWZvu0VVpau5GZHl/bjKRtQPfgcEBdhQJxqNNZoK1VZvSqBYx
cJVlGAEQKWVg6V2LkqgXozKGy8y6TnE2tkq00BmqzqaIr02+RPX7Fjm5FU2Ac0VzRIgOHH1uaEBY
Uus01WLsfGun+CN6rxUwHuHsN7bx0pfN30kUOJvRDnaZEtZuktz1eq0sHbAAq6C9SWX1hQl/tMqK
bldFMB6xfXiCuPQmt5G38RXpSrcngBU+BifK4FwVVYmvcmaqqx427lwuAtzU7/SuyIgrMHn/2Bz/
Wvwviy0W82ixNSIoXU7BOSfJ+PpF1yj1mYA5qoXVNu+xPvz0xvFJ8ss9kpv2wivGPY3JYdYJf/PW
V+/OX1786d+uTvSmB0WzSzGPqkRtUJXaw/B5kSRGsohN5LASWGtaYd3LanWl+GW8CPX1+Yt+QxMe
3qoD7EUzUN4BlvX1mdUS7XB4rNVCUpxgLmDfdhAvG1l5VcADzCesIa4VBytrubF2Q+Tvwi4dV8hV
z8JubsaKir+hfWuXZD+ab667AeAOX1lG86mc13GSb3NnsObn7/pbkfL3XZODoz1B0187elP2ONgh
4tYV9sLxqgji2DX8qsK4VlrUEmlo590qef3aaNLjqAfwlppnW/XjeVVclFI6uYICXQd43dIUGDVf
VzALDM/onI5u3BBV86DWtgViekXQXTWaB0PoXtJISrvx08qkZNWgNTKHyPEm6JJDa1pAiWILVyXj
pYSU1cTqk+GZ92olE+S3TOouDeVPrh3ivxTaNsFNOUZAIo7RouxUVgsxe6icGHPgZBhnmTLNG6+H
eRDDfR8Ub57BDUSBeMQCV/NsyAqt92+8R+bDbHcCHJDa4/AGWjvwfDmpFwG1e5SSSZjNLRVJPGdu
Vi8cPD1wKSxdqLBtbiOKP9TJohTWdqPlX2geQSX7/gUaHCuMkoi2CF0fJa6+E2ZJF0nVIqIlss3T
CGe31lnx8kneMEFFBn9cVY2crAL9tu8hkwQgDYxqUCnFMBBpJu/B6dphUU2Ctqio06wzsHoq+1UQ
ZjXOu+mvyo9cM8LJQFMjvBCjDHHodsRfBbPHxEGZ1+Sb91Td2ZYt8yqtjdepnT71yYjbrYbNfB2G
T0mv7xILQA5dCki4HdpOcyx22kXl+8Pf/2aEN8qU5q7Rtg+BX//MS1YOAh3btNT1WZRa6rLwG3ur
lC+BQc/YwoVj1E3m0CFT3iC4KbvKWLQ6e3kaM0e09OtVGOIhIZQXcFPFf8zubn1cRWMD9kqt1Wgk
0+XapWX3XlYVuOTWxERPDa6b3KZcMutrnAldLa/bWdxiaF8hWhwEQ7uuSowoK5OW6RSlqKDJ2D/U
mIp6bTrtVQJ9Ombh2kcjEvuZhsRD0jaunWHCEnn2DqvEZ1kFA7koKrncSkYTr9YlZo/YzCXBkhBh
uGYVz5Vi+gwVJkpQHMtNKvUPda3W8wCTFq9pnL0tYS6K5E0+N/VW2+bmO31d4Z5j3Y1FME9sU3gm
8XoSBSZAp6k/9AEOuYarwUyPQDZikSEvNQTBraQLrz3HwbVd1+4LFS0ILKm2ppM8/PSzLHlwjK0x
4nHWlf1NKJl7q7RtzMbRZ9TU8N5v20c/km9KrcTWDrv4Bdm7h1OSLk+3nRzeZ6FSLQuJHRR0PZa5
bePftAViMTlPp3Q+KlHZtvQKHGy9ocIV3hEuo5iKG8iprjo7vjPI29eJr+tuyujXVOIfigXDVmoz
aPh9AzIv0irXGCgsY1NxgxFcVtroxjqSVXPBx5mBzYyHuSdkPVHxwsyhUuGjqdQbWofSYVhQPZmV
xJRVxZPbfpymBFgCAqGLprgvnKifNYx0Fw1zRDzbqvxKzjquUVoDfjPYh1ZDmNCLhWaAtdamqyGL
mMBI1jBILp374rs+OnkPGHVboXXMUUg29+d4SxkYJJBz1IvBA4uCqMOyNTR/5siJgnYjTJA6Ln5X
wdsg9/Lc5kOetgm5/yybpHSeteOqTcb9+RPu2xiIE457skFKg1a3kTn+ek+RVPBBZX298FI8hJFG
2aV+/iSp60zHrKsIrGJhKB9Y/Up9WsAURKJWz5zfY/LIOBj/JXNfdsQI7aXHMH0GFfhVGoLbCjPE
S6t3Im8hVyJBRivaYmp1dP51fWllstkS3tAzRbYk2eN8My89o5k5It7URZYsghjadlC8KOYULwvH
eHcknXSi2bOd6xmdnEUUjTBJFoOS/jy/lN/AUiwlGT6riFo04uPWUViPfGaaWSv3iyrOX6eoLmeY
wYGkxg7Q8eprrVDXY9YhhipnIDnjvQEtSAiTqWszp6UTLE2mu2qauNiGzHU/uXDuaMfVO/eHVijs
CJraQiVA/P4fzU7Mo7Peq5G2QX14PWjY1oYR6OdaQl7FfOzj9CGsk33Fv1M83o3aNlZT1zO1uVFk
c70wlpKtAvHmu+itQJvFffnWK791yfypa+2zLMxgsL2Tingvq86nPKwkWXsK7f45yW0aq+G7VodX
RamtNdLuYnx1JsdlyPmAXjU4lefzb+PEbqE8Qr3YlqmZqbm+PmyjOX7cJWa/aCrnMRzsrewlD1TZ
MxujKQqPzRCkD//zSxpw4VHlwC1FO27c1xk0qFIpBraYr0E8nu4mf7wrpu4jKY3XLNZwE3IuNcE0
nuMopgCAZs+QncLAP7z0P14qbqVB4wXpQNlgPTpNfDUa8atUkj47n6JLTH930/8fzs5ruXEkW9dP
hAh4c0uATiJVUknFYukGUWq14L3H0+8vuU+ckSge8uwdMSama7oTADNXLvObUd9Ktr5GLu11SvNd
iCrP9Vf/1osTewummEUBaxBOz7v5iqYPujM5A5NqHcmNoLir02bdRMpT6mt/QP0De13UDndtjaNe
ktv/Gut+VH91hr7SQ/m3vVSh0Y92crzxYBdqrS8PdrbpcR+q8BfgwWIn+w0nZyGEn5TWXGWGspCK
DsiHj15jdyhRTLm+tuiGnf80DPkB+wP/AvR/Flp1ukbz3EqDZ2WdV8E0Cnxj22JYOfX6g01EuL7c
ty7Z6TdgLEu7k54FTJyzLW9pVdx2wegVBJfSCD/M3tyqfvpqD+Ux6HRUTPXxwN22ELSnuVU21x/g
0pFj6kjLk8xWY3T1dX26/3IUdzF8GuiCWtXujQwIj6GTdsW7xtS3nZ3euL4u7zuGSGI8Tk/lvCMZ
a2lKDj2M3ohjWNPSFzcPeGZAmwNLiLME0hFJ5apt8irXxksWOcu4jOJFrzaeJvt3makdFCzVjARs
eS+i2vVPciHT52pl1Ah8VgPufbYFzEEvjCpKRs+WzIc0nFFVGg6Dyi/QK+vrS13cbfz4hAFov8yy
vn79sEfPJAVL4omJjKBlwOpf+VL0gY47NpvG6vpyF9/s03JnPzYxe8xrMjOvarKdWTKdwswxobed
ZsmNi+vym3G1OrQsAKqc7Wt88TS4GrxZ7/gkuJ2HGdWj7OtuMoLWUm+1Khj+XTq4XJHkq0wVzPOY
apqxPU9SPnpAiu4pNxYYx24sqT90CkxCNnJd+nfKkMPKd9Pe2DqzztbS14mCH3Nr4ARR2NraStr9
mPM7OP4/Qa2/oNB1zKfo1ZK7g5Vqm7ZQH8ZQW8dF9GxLEPOKuwiVP7pQD3lKe7v+S8FGSz3DgLNo
7sZB+pk1pdv19b7En2bu0t3MPZui5h0iY7M42UvYefyo9DHVdWn/M/VLXSHZsCHdUYlJ/xoIxflI
YjlkSrPPPVir/1RqiFpq82+RSmgKEBQSAqQIjKY/P2lkIzMHR56iXeYgKSWEpfeKGT7Z+Zy6c5kf
58Ygso/44LbNwaz4q3rVHHTwnwICXE7YwXYRrfnHrAjfT0JzZlo8T7Jzl4KLxdjUzfDWQPr1ODle
4xjNYjLu4gbZybwqjkjfHYIpux+hSEXhr16ykK6Neb9GSp7JsFd2ryyYayPio69liwZoBbcrS55T
f3pSCuMFA6u178dHU4KDWgaLYVC30WD/21baeoIQWnAlB5q6iTv7DjvQRxDA+wTilfjzKiZe35mz
tO86FNSaAiqW9jAr0c4BoEgy7yapvg7H3J2a/Chn+VH3tWYRGcKaXvtHqVBKn4OQ7YD0GkWHeFm4
MfLCUskJUwIpbLian2Yq1kmVrzOz3GO2UFE/dXt71jdxXa0kajELoI0DqqSSn4xIx9wYmRQ30c1n
CJ2xEETbw4U5TCFIHEL+5DQN+rJqcyOYfT+HHAk0OdE+RaWX8c/XCJNj18ywlrZDmxgPcV+8zi0u
MabyNDvaJlDz3fUI8/06+bqcyHw+ZTbZICOGqLNc1+9GStAp2BiSCSyz3ZuwExt6hNcX/B7Svi54
FmdaJCDQroYPOinJh0BBYL+WL+jkPozddOuy/p6XiMVodQO2hJ98Hq4NvZplU+RtURq/pYOxSZYY
L7haZb/UqraGWuUV+bGciu31l7xUBFBFMTKVbZyezus9Z8KSrmwnktTK/rdKwUP6Szwk/ylxqKe6
FhdjH93KjL9/WajsEOwRExB8vfMJWjTEWVDOMplJn1EBZG4w9ocCfw8Kguuvdyl0f17pLN1DrbTG
In3m9fR2n82Zm1LKzNh6XV/mG3RY5Fqf1jm/2El0ypLfa/SycDoYoGFriUQ2M9Dt8UFGtwdIKUaj
vvQ5jk831r6U8lPFMSChF0zmc3bTV1XdSqpWs7ZEjMLBpygQkMqsZt070SZypH+0PnzsyW/HjOBj
GuVbYkFmMxHXv/4oFyICyFG0nQTjRKWm/HpE41yx4zTioiyoxlFR2SuN/kBDfC8qWBFNry/3DZ7J
SB14G9IWcM1l8AnnJxR1yRRLksFzhmSH6ufWgZZhkmHacrZss+BesvPnOSzXFWFa7fdMq0//FoVP
F8yHG48jAt7XBJ+fQagvC7K1AIt8fX2tV53QLIhQUZNtJWTWcRh/raktDOgkkxwsCtV46Gd5VbTo
Slm5W0X58fozfD/OhBFmOUymUbaj6/D1EXSoj74q+9QYVXuUJ5N7JNnoxoRdl4q8v86coHwcE219
fdnvB1osi/YJzCZ6v6dZxafYTO94YHRMSpa0wapWrY01mVv6n+7sazfGVRfmHqxFQUFzhbL6mzoz
92HXwCYdvLwyNvOqljIIdv1e6B4Z/ZMYb8DVwIZJexLy7tz/LpbVbottmgAKD0zAEba8q2JppZbK
Vjyg2A44ot9go30j3rM7CenMidB6B7B8fhoGv6gDvS1Gz6xRXKifO0I8mWD0Hs7xMdXeB606thWI
8iT4NRfDD9M6pvq4L/PsLef8QBR4qqjaciIKVNvX0ZCfnH7YD725qYXDry8txY0rZcomFXjttj3m
mY75CH+xoS+tY7gnzAqL2H/JM+ajSv0MRPkp9PdVSV9vjH/a9TYsy0dtuGmFcPE+A0wuZCDYkOeo
qWS0rM4cKf5qhPvQR/pQix1z2amvHkL7QX1GHKmWDPf6NrwUENgb/1n1LCDUZdv0OLKOHpPphdHb
O6CcllnH8NLzR5SW1spgv4yDvO1yJF398ZCk5fNYom0AR7DN/15/nBP3/SwgaDJMdBqB1LUAyL6e
xm4ImM8UFYVDpX9wEkVm9xr0fbxQUvlgZ2W+qHTUmWmTpBiwFPctVraDE93FqBefDCw688Ep81dT
pZgKysdYDt9jglhs4+yhTL+HtF5bCNBO9eMwlyu7LN81DFh7u1sogq+bCDEgLc6PlSw9F7PxK+r6
A2PDw4Sos8gpUMY+yDlpWwumlZpUlOR6A6s81p46JXwT51jSpbuQBwEpu1DM8k6U8M7w0eGyLP7Y
tnE1jzIP7bd1VVT87dqTZQ17rbcPqD4t5Dq81/1hXyrZrneqo6M0j+zxReVLD1WnbKv4hVPgYhni
pcounKsnG4gZtTv92m4Pf5vMwHkJfR+04y1g5TfFgNMZhRpFt1vVEN87i5eRHhvqqBCyE6d4zBrU
Yiq/J80K7tsheTciY4OEzFbEl2QIVoldLjqus7LSD01mvoTIBQoi41RJpKP39WCvtNDa2rXBLAEj
mRk5sCnb0SE70MS+H/2DuJwwS3u/sdG+XzxCCpnWAlev822AOJj0WXqbDMBUTB7WAWKO5QVCwM9Y
DjFuq14VOh7X17zQPia8YbWF0RRyC/SQv25uX1IDpS044Sd6jKPm27JWT/5iadq9njZUly0VJX0X
YMlQzl5ayOOp+UDP8B7laSv/ExCKpEHaTmZ3lJRfdtdjneMsxY4JhgDBHvu+mFEPkZZQQRCFc6r3
skEU1Affp+b1Y+90R7+qMH8sfeDliiu6aGoR3hc4Lt/IbS7erCQbOowkenjnuQY4hjqRJRocSi0f
5KT3xHeGQueiE7BV6OOjpzu0N2k5F29Werm0OZicQwz7+pUnpwtlvSWlQqt31adI7HORCVUADIEX
tLoAp9Q4ENeP4upokXQww+CXCB2p4/8rPoVwtE3sdeEP934SmQsHhByTueRtGMTuxClvhB+QLcdE
v3FTX3r0k8Ako/bTIOTro8/lII15SpafKc7WFlJQUK9gcD3dLtUUsdnOI+2nteyzxlprdcNQIqzj
pTEyq4G5iKD6k5Q/Cn58HWZvZm09xG2+CwpUPJrcQNLeXKv4sXc7NQ3vjc56qAC5Xz8jF8ML3rkM
HYguOMKJjPFTXmRTnWdqSTsyysNHKYzu4NwiIuI7W3NW4oX4KDajgQLp09l54B+xMeLio9G6fRpL
/1q1DwHCNhelEb2XnfFU6tmO6z5epJaXwAT0TMn/B4DMdtS6o4Y9RpVV71Fg3LpXxSb79nWh/2mM
syAmnqd3oY9unpwo4qiDBCh8fzWP/lK0WDBD/SXyPLBkm+vf7uJdDshRcNeBtVnnsmf8yYRBFz+p
Lpd/B+JZ20e/ylB5adWFuF+mIt7nkkHfpHyZqr3IY8S5aGp7Gxf52/WnubCXucCFwxaBFsTI2TFs
ZiYuQ4PDBTCtRyF5B3jvLptJQG8em1Pf5Oxri8kcywF5w/r0rGY1o54iyohIcGdu+cDoI0/Wj1Yw
PSsdk3VrZejpa9haL62EdxH55Hy7HSFqxv/3M3zT19eTWJ2Y0Qwe7FKg3wM4gOl3VhbvGIQjC1rE
i7rXAY7UeIHVj3l5q1F+oaAWAj6Edcpqwsd5P0SOgjbPNTKjRsqec8Qr+Q7PSNPjkEknsIvu0UzZ
Y6RkROWNlsGFUPJl5bMz2xS22pRTPngjHBO1dp5su9gJlkJSlM+Ok/3P727B+RQ1M0MLuFJfQ0Rf
jJWpJfzaUewgxdJrP2vQbQslooI07gPLcn3dv7GbL72iOFkaGEdWPL9UTCVLMj8RXB4z7tyWGc0i
jhFryJpxlZTjQ5jcVFYUmff5hqLhI+iUvCw2bV9fM87HCOF0TVyTbquS40mIkmodA/E2/Cl14XNK
U1ju8PAKbdvb4amaupHc+IvwxvTge0fIRoHjPw8idv6nkOxUfYX+s8z9PRo+NdL0tyxrbaGO2sf1
kHFrobN91NsDna9e6T1THQ9x0X44+qi6QRD/vr7OaY737dOK3EB8WMgFZ7EJ7WDJKHTeaOi1baeP
f+RgHlDcIk4aI8TdydmBzuL7Kq2xLJRWWvf5tCjpuy2yJPifouPJqNEDQ9aMhiImJQLX/Pn7FpJs
Nmlgoe+g93dNlWLs0i8HA+cRBiDaohqfzdRSPYc5AHiubJ5vGQ+ccAtn3wM5f4WSiw8CXeq8CETN
PNXwDfWybFhBbUHRhFHeCkqb5FjNIphmBz6h09zXvbMIenPA+j3epnYnrZ2uu4urLl42hCY3qK1D
00QrzBMqr0DseWkpsxc2yrjOqkJ3rcD41e6aALyqofmx6zf9fq6Sae0XWbHpiz9FqrsVeo+j3m8L
+NwrfIAeBwMxsdlKUrcIh2JZhqO+6BuOfNMbDID8doPVWxbEa2mIniV8Mt0BNBQ8gB2lie+aIdMO
xm2oopcPlq95cmDOnmU/BIDoVghMY3k0tdM6aPxiFRoorFhCFayqp3LZ1cXr0KDzAIOiXkQW2iMd
fxbn6bwubOc+msdl2LQ/irLkZnc2gZJ/6KX+c2DatoDKWaMlHb01eXfLMfcCONQGKwAGit9LjBLE
/fv5VKZBXcTAT3AGkjY0bXeT9HvG/Gdhmv7fSULMPZxUL1C0eyWWfur5/BE1AQGi+3n9MJ2Qn+eb
R+AVwL5rsO0ccao/PUimGaWsj1Hv1UrTuWTeuVuqGK93vjYhVmlPbjGZ8WrS+rteWpFR64jWqiEj
dNu1GuuHHqWP5tiFSx83E8TZ2vvAQwgPIcxhnrzGlLeGRLmpYxO6KJNpXrag+6w83QGKu59zvCPR
MXDhAkXbumJkk9Y4OvlhGS/QhNNw41HvzcnJ3ETBlwbfMQ+XdrgRxTY3+CCIe2L4Ov7CGOsuluON
M7Z3KTx5AJu2tC0qukTgrdeS0h2mEi2ztBr/0v8XnuEveK7vdaUPXTOwUFCqlAMQdMdrobEA8JkW
WjQVbhMOf/Qi36elVbuNiflbqTCnk3sK/SBX9sqcpNt6/iHbqeIBLMf5uJdp/eLrGxfy33TuSgSj
OAjd1C0qNXjvatxe4B3iTB22j3nnHxH/8Zd6ZGyrMZJWQ02bqy+bW9nlhfsI4i/tWjrIFHTneKCh
8BnDJ3y/0i5Kb7JnFOaQ3ke7iC5Kt8C4Bzx5HaPPPnXEDMdGcvc5152tX+ToK+fMH6/vvIthixIG
h3VyvwvQhVALjETKuC8Ko8BsO3p2lGGTFWW2CMwCNQVux4U9ZeumdkS51h4RlP3ToHDt2oNauYkJ
/DGfJLcGYeZCNHAlSU8pT32oA7Nv4wTt/MgLe3atWO48p4Knh3fGJld/tVId8ncga6IlH5oxwr3G
9sfrJqUCtjsycDb/aWBme62ul17vB6CXMmNZWvE/o2guOwX4Rb0OdmXmfJQywD+tax7iyM+XUinQ
yFrZeYqD+foi85o4PjayJwUMsqcIm+oBvG9Q445LCbwaJd1whShnTz2/ymv9t6G8YmR6bxtd4ZmB
2SzmPE+Wcw8eNMqk1elrhEHyEkxM507/VLPXs4UsGXfR8D75huTm/Ugb9JbM0KUKBUFmHgZmCjed
eXbDJw0cGiVNuWhMO/MGei8qjmxU2FaKSxaGUH1jrmdUrnHjYgASWM6wGACiBl34NmXDPaNECCso
3V/fSRdqFe4+djZ5JfXD+WNFusLBQhAduAIkVUk05HFcMX+a+nBjamlfyHEQlAVOxy2L8t05jp46
egiTMADek7fxuhq2ahPClxl83N2k4tecjokXDGWBgEyyC4PSX6T8D0AAyopg+V5HTCKMwfIxwc1+
DsFULPNuhnEePZcR+MzOpIMUDA5gC5CRs5mWi0lrAVLHOE5KciW5fdDKa/0utqIBfw9A1wVA0yqE
jF8V6QCaXy8Qg7MWnJql0KpYJzrPxhgU7TfhCDY1UrmCZZkuhsnY+2WCwXEHiF7T0TKdELCzZzNa
RdidReGoruoCZ+W8zrH86+xFomLuHQo5ls5RcbYP3SxA5Tq3cELGbfDPkINx9sdkC4tDB1xm5C69
ogYGUyfnpYu+rrbquWV6C2WwAdNJN+x+9Laur9QiQXBUsXd9N1hug81kOzT9prKQ+hhqdIsxYG47
InFwC1Z7oc2FrAjZDftawKjO8vQwb6yuU1DuyOPweRyaH1GLBTqJJz+R8rcIdcdLp6hd1Y0deNf3
7QmcdX73MjsCn4dQr8p2+nr3hl1bBADuO29M/HRpFNFaK8FvW9EWe7JykUROtkiDno5mb+/rqsRB
0c/fDEY5LgYIqJyUWDXW3IZLyQdsG0uyF4zTa5UBwGiG4a1SYjZfFAWuGtnVXTNFP7Jsnfvp3djY
/4cY+YUX+YXVdZKn+vY6SD1zMjgbynnzJ20zySryrvMMxfjTWGbkAnXHB0tK/yhxFHm9nB8MJLWi
Gh2iMS2WDoQiQjXpoT9ES3u0YnZx8hCqdeEmjSR5RmWtMog/Cyk0EUbIWqrh5m7oa4Iin2NjmNh4
tS9dFFWwQyvdzXp2dq6CaswlWtuSuM9oStt2OnI7tJpbDsi2d768kkznkFVAug95GaruIGm0tv3g
RxyGOC1hPdK3iL43M473k+xNahZ6ylz+09Gip3hMpnYzBYBY2qLSthF9Uk9tu3Ah9SP66/Rwezjx
EVwV7lS4BXIToiVaosctVuSY4IabJZuo03+oPIRrOVHp6j20pqYrcFAvn5JK6QRGeQe8N17GQ7B0
lHbc+g25L2Mm5F0H2YvkcNW38s6cVN2VG4W8JdaGBc3aVTWGuyjNUH2Cn4JApguKrPHspsE6UMib
ditsu9P1BCZLE9oDlTOArslmDOklNyaNXoadvzM6rfb6rqhdO2T35eX4IzJab4RIpAzaKz2h3lUK
ZLGbaOqWZWWkbpAWGANimrxScRZwR21ncIWhPlh5ECqRiWtxhZ+UH3JX2VuzheE6hx9hztSyUKrR
tefk91xnKENSrXpKY8uuWlUSqRVqJE46/hvIYbmqe3v26naoFoBIvNqJQreZmBgK6cI0GiLvxACT
qnWm9PO6b+SA5oKnFPd53MebELDuMmHo08hjvigcyYGIkt66lU7aGefHAcgj7TzQqHDWzspUqBwd
HL6ADsAseVUsQ3SfZd8DV3dPQ2LXkF+r0Zx4QCQcTyPvkn86VR4swi4UnIiVgaS0Id2EZIplzx+L
QCf0MYWg1Hm1KMvYn4MBBwXPODkia4o0eaMX/EzZs2jwxUwsbsS5S7cmxSksYppb4KPPip10Tjsr
7ozBC4yU5u5kcEb0+gUQ2C/KnYfY/iuQjemkWaD0MjxfmRs7ebHjd4oXeZR9OHPLr58TUSa1/2kP
6Z849Y3FCE6p7LVdayNBpa2Vsb6Hj3H94S+0jgRTFdMeCwq8fF7e53ZgyVHNhFU3itOwRzSrRc91
yq31PKY3mnEngaBvP8+n9c6KeZTGaIUWrBfWWAvn5aZolGWp4XCZDM9SUuwUQH5anr2mIGlFw5+J
7p/ZOpDEe6q2xF7kGen0Xe2Hb6FCfDKTtQapBf+YNzFQHUBcUQSujTL4kJv6OYm3aCr8FrP1Nqoe
Ja5sMRkstew9w3rJgOXcmysZrKUFsq4HQyLVQCOtcRWZFOkpbWqy9n1cSXdNrm3i2H9SHE94A4kp
g5DNE8NBs+SwMYI3guKxBnsNX0XENAaeLipe2yDPfpX5cFS15O36r3eprcrPByZbgzIDMOFs61l1
AAli5qVTBt80Yh7MwfRs5wFJSrnq8eYrjmoU3kPDXv9vVraAXooZJTDTs75QN2WZgy87aMHOeZn6
+jkcw5WlNc9iKtRAOskAvaXAR4TO3fW1T8Xc+SYCf4ELBmUPho9iU38q6imswgTDLZg4XQxRDvHp
CdlZgbSbSmftQ6FzGpurt67fpLx5peeDrauy7Jvo12Th7jsN8rHo/kZJ/ANxKIRN8CJ07JWAkSu9
/zT71U5shZHpNqsvlOJhtoIns1f2eVPQuQ7BnfXFO5iUZ6d5TA31IJf2gxOqd1Aw87wl6RT2kn2O
1WxuHRIr/TWZOPtKE8punXbrTF2KeLYwmgNqKH/DpXTogCq9oECI3r6Y04odK7ameNjrX/5itGAg
DZEMTV2E9L5++Az3q6jSw9GTpeo1ZHSgArMRoIEKAEtTmavry11sI9E+UviVNeQizykHSVw0WtCO
sHxGB5sR/Umc8b4Zfgith9FaJaPhSUnigdDeiKGaCPCmHN8Ajn4TzqEHih4K2Htc4dh1J+u4T/tt
KkpDigIFXFpOlW4/t7gGhEH+u+ySe9uXXk7DSAozQ6g56cLsUkSUE3RpaI/i+4T5vEf7+8G0213y
u50Rh+vuad9tdALV9Y926TdCVoyWrQaGiy/39Tcic1XphvGwNuFgnnuP+n0nwEdaZbn/HxQN8Zt/
O4w4bvAvcHv6iQ396eNkjZIFuawPXkj7VZKkneX4eyf4ExYM8hGqfeTvWxlpuYtspnvX3/V0tX5b
HD8FMKe8LTobX1/WmkOq2Zq9T7rskFXkH8Pk70orApFD1Q6lejFK1hrruQeZiyVswOpEBYDuABtp
WKGLHhOESAGNLoZwURm/mPaa0jfT5pfJQnYC0d8GyEqq4jhfo0h6/fkvcArFPIzBGD+JgF6fHSiA
PXPcKcABqsJ4gi54QoJVSfEQ3CFF90El4hq4BUZJt1cELqJGnrfVNj0sRJOpZdI3iyHt1lWnQvu9
JRilidvj/Ot+frqz2YrAF9OiBfEmNNxATx8s9n+WByu7sB76LPo1gr4TQ7zSxs4+lTE/AtMUhSt1
4AxEdQnhn9GiM4XrNHNAb0o7pInvBJKTLtOgpn96W34quP0NnMR0i/+vgHHGy05CR1ECItJG/qLG
jERcYmIqOTX2jezNvjAaRVJNR0wCzI4jn1fIutJViZK1o6fVfuGKBAKPzY04wAiF7gUAUvOrxw42
r4B+il3UhjHewEQ8E5xTHDs0zlRXrnX4p+nrRKmrWflSDP8xbH5TSuMwGd1zitAHH+OjqqpnQdwT
EMACTqFbNHO28DcinyjqfKn7zDQ0HQ4+WOrJce4SgQ0ThILZbpaB7ePB4N+d7hdTSV+lSXmgCegK
jFWQRaumaXbZ8AQ1lnZLtmwk/0GTgvvKsbci+ZFC0k6T/0LOEpB90mUf8psyB2sBFxEpl5QOb9wd
1DAAPsWsmHcOK+vFNHCp66jXq2AVTdamTpNHfYZtXoiVinjeRJV9uHE6LjV1hUYiOpOMw2iifj3d
U2mQzafALbhtX82pcYu5X6ex+TRV6ZZutSdyDYu9iNDRPYK765rkNah7T3PiG3nypbLi86OcRVUr
i+qq7fvRC4r4jYHjViqx9hEZg0WyJ8Jb2VbPN95fNBy/nT8kXOB/6iDSz7O7ekz7RA5gLND5XQuw
UFFVP6RnS26eDcFdELknwiY4nR1ENIAzfeO+v/jWusGNAddGx5ri6w/g61KVJKl4AD/fDZq95kk3
o3IX+aBvy/lneIvueukycf6zoH4WD+NZ90M14jDGJ4YQmIC5kw8CpKGQYQknoqqWAIsBhKrDW/f8
5WiMMx9lEBxf+BNfX3fkikEfkgjghO3RYPy6mISUeo/Do9q2v5TeOJiz/ZRo/gv+gehvoNl3uvNt
Lf+Q5vhNUgEhWT9RlFyn/R/fUW7swm9GLyITEcqrZHtIQqnnP0gQdCl9DbJuf573vS09xW3wI631
tY8xJSpIBxGN44n7TB7NfZTeKdNOT9JjMQUxkUZtkHWYmI8ih5LkdDUlbQPXYC2lhVvZ1oZOYg4c
rz5y2MAdzyuRM4hd5mQwAK2VbvfdQrLizFUmQohc3vwJLm4AJsXw2G3e8ByWN4WRmicR0Ef0ubnS
HJpt9gY88wvAzoOo/AIag//9nNcP28WtDpcTtDv/8Q3aVQZhLGWWYF1wuNMq37W9TYOmXaSIM7Q2
peYYbq4veQkZhKkVPrkCTvYdK6J1zqiV4n4VeWUgzW+TPO3TOvvIk+YofJh0Bzs2aDuKnGyaUD+o
8s0KUsTQbzHGUkGSCp+bb22cIjbz1EjANItnsLXiLaohm6gq8h0kHFlGwzGx/BdmHD9COX8TxNoo
v0NA50awO9muf38QgByQW20oFyIZ+ZRHWkYvRRTeo1dyQWm5/Dtbi3tUv0PCHVMq+dAnybugAIgf
J0UclfbcU2mNB73kGDo+MMiYBzWFq9pcHqNWukN49SlqzKfQHtdzFayv/3wXd4xI3aiG8N45RZNP
D4w4VNabAqOoJgq2qdIWeQQvzXk4gHTiwEhJdKsSuZiR/WdN9SxCIYfZmp0zw2Gj4DUNyo0ZuZQw
zX9Htnqokm412T221NI2NPIdYkGPFlMiETcnTT6Mlf5ko2bbxv9EZGmxCm6jArz+kZcgpYu2ONqQ
DgY4BlZc3Ahdl2AtUGhQpwA/CeL2vJabmyqXp5lZOYZkECCDNy0zDpZJxt47686in5NbLyA7nrQx
2A4z7qLjdBxr+8fUra7/cBe7Jqg9akJZXACAz75ilsYUjLi/e62VvuE+c2/yuqJBOJDDTpiNDQxw
6Ft6s1PcuOHUC81CoDQsDPiSYfWp1vy0a+ySZDSSwV7Kc7/vU3sNmOxQl9X7GNa7osruGZBsbVN9
Mof4de5xNJCUn0Fk7/uctmE/Gsei9jog1NjErHUNO5hh/J1P5MapkLIz8VQ+xeagxRjp+ne7NNDh
2cEuC6HD76AvJZqN3G9JgvQ0fDRjx23857I0tiI9ExW60DDt4vlQ6z/1hEpLYJnrwVwJ72funTVQ
sLWgcEkNI2VxlHOjQP1ZfUxpxtUQzcXFqeXAUYN6FaXy7+vPf0FBAfLKp+c/q2cCcDBVVJJd2HLx
poCXAQhgrcTiedgcc6s+pqG/rVr9EHGtCobujQe4cLt9eQCR8H368VumvG1ucwbsxtw2wD2dxnqK
QBRZsUqhefRTYw1vUhzO6ytfShzg7VCfE1sx1BJKk59XLopCnbGIA7nMiAAK8/Qy2e5cexmq4H47
72val1KIzbQExCBldMEBjZXilW79SnXIbsfkHiOtBVZ8GCmLwOMzJhbs4BNsmMJHZzoPQc6TffCt
MDvkpNl3anovet9dYt9l9vMpm7g5tb50nHk3pGBoCTJ6PR+Qt4k1FWY0EVmY15ROIjofG/FV4z5a
AK7ZzDaNMZphMsIc17/rhXjMGRZy+CxOoXIWSSLUcBTJYmkcmpZ6ADwAGIZF7I/sW4rqF/o6X5Y6
27wxNj3ozHDdmGKSAQS/jvITBD9mtCe+7PU3u7Xc2VZVpSYDUcNNkwGSsYmPCYxbxhPe1AJSujkY
uNTq+/J6Ik/5dDRkJYrMauT1qlhZF31w1+nRvUj8EX3bivI1z9h5JZTYhQoOYg7o+NHVuf7SlzKy
L09xdkyaUu50RdzpQk9HR1ulLOV7ZpybmN9Ttf9mtFdlH3kK4OLOmC3z2NneeISLFwSXJJL1XJTf
4J9Q1G3UwTmpA4hAt+z6R4dkKwqCd+BNj72FaVCMWlxuyUAe9IdyxK+9KV79cXaLKFnXTnmDGXQB
QsA3AYFCXsb5Oq9C20Jq1DanCvclEymrklGJ46Jhvmmt6L5Koa5Yxn0cWLdumwvVPyxghCWZcMC/
PZdRZNzvsy7NZr+Gq99mB02V3AJvHYqP9P1UmbXB39meHgs5+YVo8q80HY/pbycbP2IbcFIzxlja
989dy0Ck1vZKWe1ITUB9GE/R7CO53Rxv/HgXsmmemRgLsYJIf5Ie+bSLhzSNsIJmGKtp2dOYuiLO
CyIzmNJnPfI3ovXVdGgwBmP8oGsufmqHQMtvnN2Lv9inpxBR69NT9MgBavDE/7ttbvq/K3/8UcOl
KPt6VdjFRvhmSml04465fL2KRhrGMUgQnNduaZaiKDbQzDR5U4dRkGig6YtQLp4UNV+kjfTgtxQV
atq6iF0/Xf/2FwOWMGNEokpsGpGuf3rpJFFnfa54ado4S9xpVuJa6+fmSfi1hPqtt70Y+ZFDYj3R
bD+fCcAbn0dHC8j4KzYk9x1ig+s8vhctqP/Fi31a6VskboO4DFmJ8d9KRGMFhpBt5o9izGgz67m+
3OWfkQpMczTxLc9BYH40YH4zUAl3RfdOv3Ttj77r+NqyVNGUTV/FTVoxNqu08AmDDe/G8hd/R0YJ
AjWsQUQ827ztpNZo71CQzjIjs0S7myr5WWnUo9SrC9g8biAHeO+AuogNDrk0zntf28H16vs/ie08
67GiLdpmvEVhuXioONdM/DTAgedoJlDokT75xOWxGFFq/Ohz52FmSB6aw9Kf/McW+rN9M7m5uM3+
76rIbZ/taidNfTNkVYBp94KiKCY5vcYub5XD9S9/oZ7lxuHtjFPIPbmGfDpAuD7FZTrx4WPuGjHa
yqPxKNL1pjIeJrvepaIZcH3Ni5vt86JnFy6ItyQ3/JIiuipXXQcmhjiuYik+WMNW7LSoBIEXuLPZ
rEE43QiUl/Ya2nVCXwGWMzP0r1831ezczCoilhifK6oPeKw+ipmV8ATy4/zGTapfmDXQLKCdCo8B
qeITAvXTJx6swlC6ovovzs5rN25t27ZfRIA5vJLFyqUsW9YLYVkWc5rM8+tPo87FxbYsWAd7YS8B
xl5WVbHIMUfoo3UauWvBndlwjkijMWyG2FuSS8tmgYNdCr9IjVuGfEiZBomLueq3qXxp8/KEXu61
+D7XjJe1VDyLhd6krWSYjurH96XaREeDwmCBX82a5Pv8ZV0ZVR6xOn0bLKXwBzcO4tFa/IlZi1q6
V72rPI5tsDAoayDIYaNDDYSA+//ANllj1YcmDxdg/R9jLw6JD7fzYGlNh1KGeV05nqYiRSaZlz6W
w3ul1QLUw7tkMQ4arsOKRkMHnOrRi5Ov3JbfpXp/vQ2SdiCzbOH+xbeQqlmNesJO2DrYqvCW8EvX
vOlLndq5eM1xxEWeDySoxzozGdlYRpq2sYGVl+WAqnOV+SBn3Dgi+21pVTg79oudDg+rVpFF/RqS
LtIPBP4+INw3fUE5V62tbEuczRgjvdro42BJot1Q1demI36+O+diY8R+AKAD4xaZHBPJdZq86gw6
s/yuOu0XsoF3WsHHi6DjSk/p8k4X+fBdKPimmZOLUmrRVboNvFhWJNc5UpdCJK/l2qWZUDoIL8YK
y3nMazxOtFsMn77ZhXExSnWkR5K/Vsr0VNnTpZyoDokYACFHP6UD9d6wSLX2dhDL8/sUq7b6Z0aa
d/P0WKrGc+Z0t+sksyq/aJN9FqpZoME4geU07NA/PNYxb5v+OZ9sqL+Ng4HneXyNUPiB2vCmtu0g
dxw4bF/EkvdB4V/Xc930BFS4mml/OKeNfsqAlyRs/o32JYrCJNaXA4bC+iablZpRgj0ECNe+IVKI
g2klSSueEu2ScrwB5PM7S3+mi35lDe43Yxy9kOHhISnupV5ZcHcbGaaRF6NIVlzfbmDRu9OwCoiB
9s7VaYBWvcVL8FseNYf/IkSv7WnScBoH5FZ/BkkdQLlD/sbDok2jv7j1Y26pUJejfUQXQPOOOs+M
yZBxsZCipsPNv1//fYb/8bqSCACWsgwGgX9xLxerTAo5TjQEzRdr1PzYWYCqybgJyhxjBUJabYmT
YUSHDj60wWCidrgHvVkBQO5c4KZdnFK7eJNb+GtgYyVqT6LI/F9tfNVkxokyN5uNGyGB30baVuNh
8+LqREPX8O3ZAwqgvsnYcgK1N55EOyMkUG9mtEYaTfoi/47dw6m17iLGQFY7vamTcmsv7l7volu6
97UBkPvfF+Uz4QPrpbQQ0X0xmPsYSLMxrjtl6qZNoyMy7vrsMaXHPbQD+0zoD1uQ7aXShilfi3QV
8IXVi5plx6lHqFvKg1H+lmN/nmd3N87Eq1WhREfZLZSfmqLj5k0rEQKu6lON/hDa/b/f/WeZBnoe
mD/0ElnL+nBHjXVRuW7FMdip7J+vmY1m5ce1AdtRzXZYh9Nn3P77NT876rlMENnWrVyK6z/v4rZN
vXkaxLShQrte49SaSLmju0/VuwmnjC++oPej/K+7FpYVKRXlgf2xKQU6a67wCOD1psbmLB7ZAXKv
2tgQ/irKkVH6o3HaXVyU4/9KhiBCHzWRBussLkucYJIv/74C1qeXgPhko6hyXLK8Py/B1HRVySCQ
UU80GL4z50GepUaQHBzhshikanC3WI4y5AxvIVE6ui3qRcvj10VnCkpqwMRvJkubNO775LFfVd3R
klzPVocBfCTeGFOzBiGSa73Wv3V+J2Me1nFpgrEaH7zFenFXjdAyDWelqfaLfd23Db9YSV+d2LD8
ySRzKTx/sPTrOiNBWlOiJvP2AobL1JIjqesG/YjxheyDdxme4zasDfbkP5Oi+GmVbYtGudIiTlyt
/5WMiPpAb/77On56GbEMYRqMhzXwgD8vo1BYBLBxkXjnJKZOfFTn4WntXtsFCEeacv9+uU9TZBq3
///1PpxmMm4zF8QVT4s0dtPgfFuMDhGHztDLum2L5eK2iMxq4+IWw42XZm//fv3PPi5zXwY3dDZo
Hn94cETlNKmNmcdGG+m6dN7O6N0H7F7e6AKH/4cWyvrwf3xwyMho53Li8HOtiP4jR85RPadNSdsn
Lu4b56XOlCthOfs81jdLXm2UVl7WYiSiMPn3B/30kTX5VqmjvXW2/iEska02Uy1XNgud+bVjc1EY
R63JTtrEx5oBohvBpGFE5k1AO/A9vTDn2q9BdKW1/vvdfBYjKcE9BIcYslEL/3kZWmnNpRj+H+93
vcuGtmfax9AoRWjLYt5+1rUvgtanUwLcotmzhnBvcub++aJxigsBNju0r1ybRRNvaX2UhMAhqrMu
IiaagHF8NbGfmr7xp655nMz8Ubenc5eKkojCZmqnYwRTSl9f3Y0sK+59YbMp67lXEG0K32lqfEBa
j/O7Eb6bjmxd8KTbnXaZkux7rraP9Wj/9JTfcZpD8PZiv9T0L/LDz2bNrmmv3qQUfTYWW39+zm40
BiaRyCjy2DrG2oMzOmQ2PaVIYWXbNU+vkJX6VjzvXK3dKUYaMDpPsKMo8a615U8lkuesfcWOg02z
PPsuq/F51pyjmmd7O9N+stdljcPm37fEp91pa52g8sb55+MQx2im3rQFkUep9FDm4jgaFWAr9ZI5
9doICRUR6ACaTDRnQxHv6pJa5L95DxDwNPrByCQ+3iILG+h2anGusQc4+oBkMJeJ87uC/nieMG5W
XC+o9f55cn9pRct+DzeANf344l18VkivABedlTZ6fh91MB3wa8dYuFGTyL5N2+nZUFms0J57IgX+
noZvaLcjA4R5aMPuy5D8WUj8j1f/qFJiw1jWLqg1mBP5Ywm82o8QTxhxe3bAl2Cy/t9EJhRdOAG4
a8H28eQ2hqauR3aYNlmhHJRR2atLcrdo1KNWfNTxYtE5gtZS0ammGzLzbVcoIatex4VBc2YlXzw/
n9VXFpBgbkO8RTA6+vPx0atZ8eZ14cUjrcYn5KxF3q7iktdo/gVdCql25z4nXv37a//0uaV1wLGL
SmT13vzzhbGl01or0pE/gHZeO9rROknWa87eSjlSG5Dk02B2iiSMo7MtwXjnrNqr6IZIrwJtivYd
myMVGYeR25iM7BYtu6pK8dZM2aM6OQcesa/e9Xs0+Xiivbcy0XyCsXiPuv9xoplVOlpGZ/NNRHXv
69MzXC+0V31yXbpUHjkz52aljdvL3pR7s1ee0X56CI/6Z6lRZWt6Uvqa+RZNRhjbSA/76rGS9oEW
7g6P7QWJs30uB/VUjITSBZHHlPxirz3xhxZbofSbQTxYGWKWnZ3yoXrJEXqOinrbqd5DC/tu1YY4
QCxSnMvHHEYRdkeWYGHdO9tEMU+clpmOgInIwIt/oM24WzuR60DQmp0rj2lr7MAbdBl79t2bNVav
yWh/k7Z3GycTJZuODUnSv0ypsVH0kmhv993G0apL4zjkndkXk4D1aPzreoN2V20OMTAqH47Oackx
UMgZWFXafGFN7X6lJK4902iev6T1rrfchxfjeWRpmhzJg0/y4cWSSILacemaJlie2Iq3X4rs2cZn
u+/v8Bo7WLiyDWju4iLe//tp+ExRw0s7JjIWLBX/WnVLe7ecPRX5GKLc67bRL3ZbnOok3RZ5Bd4A
SihS7apBIq6ZsAGi28zoXrO8A4L+lavyZxRX8K0sHWAz6anmxxNVsTGCgVDJsA7VsZ1Pb4U7vTTF
dla7FrMt98Ybsst7ZaEP2s1qLk2nZAxmnCn9KMq5G2zVX2vn2cjDVvJ3MvmcEMGyOL3GtPKL7Oqz
Zg0ut8zpPAoiqEkfkuqypT1bCwa970nOIlo2gcxwdHWODpP9RNO9S/vm0dPHVyNqXpp6pguTsUwr
Uz+uwe9KsqL3foiV+Yrp4qtjsYHMY5u0VE6mEK9QTu4X3Xiyo4fcyV+TpNexMlNh5ngbUdfdF9nB
JwkjHiQQajmZWfn+GBulak2xuSBuWeeNSe7crqtM6804sfaEfv7RXl7+fQN+1kHEZhbLBkZqmF59
zEeyUdPmeCKNArZzptG1U0eP0jHyfnVAJrSpiIMm01+Jxp0lX/nMd2UdPyQ5vtFLFBhWzNIqi0SD
jq1Hl4TzgEdWiQYqECadJio+QrNyhaMpPdE5flL3c+qhKZl2Uds95+sEVyseV61JxJbXf/HZQLwi
Q10r5b+wxKjHGh1i2LjJ9WwnZJT5ZTqAAK/2ib66IsiK2jfCrxf/kRGX4A3IirqbpT83NB5Na7rO
3XRnKqRkJQvhPgjKaSvyyG9pFs+FcH3dyxT8B4uNjXFBoNmtuxFK6iuYax6GvnorHFbyLTt/Nmae
4XZuvy/5l3yAz3JKjy+Q2cAaSdyP8cvraPMPY8n2WP1LOvptWckXxTCY0qrmU570o19A6qmEfQd2
8aQn4+PX+cRn5zqqZmicuNqwRPvuGfsfJ2QTV56oBlqnFen3nMmbZNDvDeYxtWljfXkUbfpz/b8q
8zmJLWT3CJ+T7Fou+RvmXxtnGe97yXRS7keF0qKxwj6T91at7AaluSnzr8LHp+HuP9/whx6AHZdu
bby/YbaMlcW5juorz5thQsffdexx1lUKpyq3rpPflUSwCTiXZlZbde7O66aRyWeTOjVEll53Tnob
F91Pqyy+d1m6+/eN/MlhuDLMKWpp+jjAXf9MmYxIUZIqzf53OzA34yOS41exdjyF7X7RKv5MIIiN
McUqQdUAovIhPxuLrM4rY6K9ZdrIxeKHdhruoDg8jq5xUWbExYEtvLvYKRkwojxtR0C7jYvnubFt
tREFrdhLtd3V13Psbs1Bu8o0lSGwlWn4kdW7RKW1OeQIPWhnDqxt/vtafaYkY/LMQWasUfSvJuHk
OnHuxTz0Spw+Gs0YU9u4V3mi3I7eTcqhLjQnmHVcErUvujyfjQY9fJ7hBWFY8zdaVCWF0A2Thm6G
MagPtpP4kP5qs2m3ZB4KA4BVvrTozgE3CPUIYWj2kNsTVXe3nDUrvTOtbBOvDklxjQ2ryWjJNya2
AoxMf8K37qwEQ4bYssh9t2KzgQXBwZZqoFjNUZHuiRiVYoNr035T8vMonbdBeo+G0V2Ban4iUtKo
m3H0Rbqi0kWF2PbFjfoZUGCtbdD6aOsM+qOAw9abOR06usJOZAJJc++dzrb8PjbJnWi3ePbyPC7l
d6fNPZ/c32L6ZF+UGPpblC33LdfHsedfY9s/fHFXfFLu8MZWo3CEfqTwH3KFFixZ1i2sG/d4zWlN
0/tqb91M8fCI1ehr7z0mpgjjVmPFv/qOJ/VLQ83B+rMIYcHd28IIRtaq/FTV70Xr3pux/vTvd/gu
Gv6YhKINQNmJnFnVPmqr82Ea3ZHsadMrw00TF9eFVn2XUpx1cgCkvBt9no5l1TyOQr8xuFnwQtm6
9tmMWsJtccU+9aaifDQEMlSNwYCrJwfi/bUkXn0dPj/rtK1Ya04ybJjoJX0oINvZVFQ1Wzgn7eas
m9ZT4Yq91uthIqCJFCcjfXDyFIB3/VzBOB5T48Hu3Kd1nvJ/KCv/KudR7+g8diim+Zdv+M8QyYU2
i8GK2o1RE8xbScVlRbvc0G/aUTS+56ZfxMm/P//6iu+zNPoXrF6s7+g/zrsMoMbcj3a74Xm9V3p4
rIY+q0E6kwPb8jhLTGdpfPY0yKrHhuUPHe+YqWFSs3g5DSpR+Z6M3a/C33rZ/7iNeFusBtP7e88h
/9qm1UZWXEcTOKJxK7T6WmsqUHLjnlUocFvZI6Khb7pIHxNVnJKm+kUfrfqixAc19Nm7YJuCchFu
GtZ6Hx43jLCKHO11uzEzsiQhlOmINMUiyeyAhxiBW2pNoCtEJkj7QE41IbdLCz2M0hU+SxFhoFwQ
/PpCZQAcV4GkFZaJeQW7xM4mbpuT2WtaWDdiCxsKOXM2ngcHn/kELh2YFmVr99MVpJ8Dzg7MvhPB
HFceIwxTYwM4kbe+E6tUhkBtbRyLIDlLYS/brNKfaBDG29VUfitHaonMiK+xcdl7g+qnw1DsK+Cw
/ujB81suXZsmoTbVYAAj+1gW6OGnfltOmR1EDJlDoHVPohmjTVKpoTI4+iE2UPfHi8bgDExVw8h+
UpJvnszSg8eRRkTXjrXSjldCs8MhJD+a7ty6U2kESBd64NapJ2W7oP7wOQIXurGGfUpTTAc6FRyi
qJGSzu5WQfG9yZpc3djToetTnsuuunabsQrbOU7CobOZHbXYnmlrE8X9obtwFftBwCZzt0s+N4fZ
1o9zZpt0aoZT54mHdMI3WKTRK9zB4eh0rbtbhgGjV1aMNokHa8ykqdlkbn9QBMe9Qvq1mRT9RmrT
Lo685xaLRXwfEOBKzI2DUdKXTuvu3CgeJsYFFL9C6i8MTIO28aqdViF09AAUboUlVXyQq5Ty7jFv
cS0TSs7uQq7nsHVUJax6t7qyDdVHAVODCct0rhMzMGfprJBn7SFHWIr0rPnuwBqYY3agFHWhr9EP
4Jvqbdfq4ADcaEPv9pn6etMaDSzLsTqqXrd308g8TnPabprCsQJ90dIjaosd2B/N1yrllaW+QzeV
EqyIqwQA8yAbNfkxT7uLkL24VIv5mOklxhKdq2F0EhGfcrg/c99ubbzPwhIaQ+DGylU1S/dgZg2/
V7HN66ILyxHSZfe9gDq/yaS2wNuKqgPf1OA3BrjWTK12I9jHcDKjNKwNbcWrHdSkEtzNShMiUz1E
bNaPDv2hqE+vwK0rIY7Q0jdnczj1scWg3bXagwY7upxpsrH1hFGzE9sbIhTfr+Xc48vb36bmZrKb
+Tw0M2RNuZeOHV+SzsoDg5noDDtPVcw2IAdIQ9z23H07w7iiPlH8blU5jUan7RAF8+jZ6bxNxum7
pcVXdbvzCg0+IFXkUYru1VNT7qUYHb5YltrvivoH1XsRsKOOfCLJR7/P3J2ZMvnMk2k3KrF3qexm
V3BfHvBGeBjNig24uijvtYTmmjGW3WbwIloF5zaZxLnpplcsb6dTPUxnpcru2L8296WuLCDpmhZr
Gq/e1c74y52X9jQ1WagO9W5ptPxk6Ww1Rubwm2XeYtNMetjbcYb6LNYhuna2zxJN6qgSiIXDy7Om
OeVOdkktmV5ey7FLLqW6dDuvd5sQyrEa6tloBSIDEDkL6tC6vOWZr4PCUtxNbDpbD1owQnWDlMW2
wlzq2XWu3Oj5oN8xtbqAp3SOYMEsHt5EDQeWLAMm5dPuVB8LdWQCAuGZTdl2X3lmsuHJAP23JCbE
nHqA7+W+FoQkPGeGH5aW/0qwmcfZ0O6D0WYyUdl7wHjKzuqm3ufKQ9jL1PNieAW/3ELMP7jKxohL
PzEI1WMVnRjLuZt5RnfAYyrPkePihq6Uc1gd2uicrd2NotSQw1Tzfik16kN4a06mbaJoLHAeQRxS
jdiJG8nqL1iKu2HdlOqWZU//ZtmpOTgB1RoOcbuUm7HgBK0YvB4ZGFQAgV3S7Cl2/AY/xh1q5U3b
kQpHjvypDkPAEeycRgiIvhLV1zr8Ioh+pruzrGnLI2QfBjwSwdKc+cN8KsTJyxv31FMqnaDR1MGC
7mf2U4kuvEoxrV5/1Kae7ucuPos8X/2OGo6AxaxxFYrr0/uPmCecaopBpB+lo7PzrDjaAa04LnbZ
nfUZx906z90AGeGvVqSE7XqZQvCg2y4SHFWlZe/15Qdy25m1wCTB8rtT93p2UiTdC42gvM1t/lpX
EPqGbor5/ui+aYNTX3vGPeam2Iy5KEdsZbR9FimXjdWkP/JU8XZ2xEiM1TQokJ7INs0CmI1mQbGH
IDvYcbJRHHevJSjaKs+ijUyDauOayx5FBJaltvNqVNgOCHM5M+b5USgt7952oT7Jequhz5pIkbaR
bTuhm1s88B7N4rYjEdKFepWRHzqoeFBCZzaAN7aY9X7TmtWjOnbV0VCMb02nt3vVrR77aepRCcQ3
s1GiX2gSApqRsl+cCi9M09pjpkn8FboVU1SUt0PR0LpJbGD46oG/5+1V2Jt7lWc2N+9rFpQ3GJCX
Ye1kj02pJ5su75It41qKlDeH0l5dsrMoLCZfoNiHaZkDs51uNGXIAIZfvC6Zw9piUbMGb7lpeuWn
zX/JyLQgHV/Jh4MJiqLbqB0mQGbEpH+My5tmLPrQGGs94BHUj6WqhkZsbJpRAcVQti5Gm4B+pTWW
J5cbZGRCc47BSgCKnc9qxjhgQjN1QiADKc+qJ38p6m2v7fgC5pD8B2WzCYFjgSSPT2BDW2WkQiiA
1gJQPjZeesXWkX3CpuxKm1Ho1nkPbi+/yYqHZXHA3hlywCNVaXEhkgTuJt5JOKN7dmRRRqFPU9wi
PQIzw9p1NDz3iF+09JOVJDHNk+NjwzDvWleVIYZ3B9E1t0njmqFQlmhvxlJu6XDQVUxldyJjWy7k
U+NBl4LemVma9+8/kstwRoDHhARRy2JvSX/T49ClmMzQZJwr7VpGqrGRSfF9ydSgSq0bPY3aQ1wY
Tli7RbcdyvxkexFe0sm3aXA1P5JJtzUbLwmN7CrPsv5WbwXhfuHFjaEOtB3Iu+wUz00oVZD/o1tt
0PlG57lR5kuk8zi3CBJ3paCaNev6uhjbLOhNNKbMhdSVeQgbNHPHMFnYX2s7MzRyyvt2gaHC9uRT
401qYExIcKxyIb7p2UWouXFF3mlDOE+1wCHj2kZ1qgadAxvTyZYGn3YGgeXg17Jtw9YSEd+DtPwk
wZAg8wwGPWVM+oGlHAkWZGu1jtGz2ltzsmD6E3KNpenPvehphlvLYy058GyVRKFxhpt8IhNMbWXf
AejdwbS+Ix5m1/Q2suvFRHYX6bd5Lsu7vE93XS2L3VTkD0VR9tej3Snb1mjz3VIOl2kCU5Dlynof
eA4YKeXbwqJ6MJnj6OvJbOzVJtfPCrPGKoqiw6hVE9Ap5xawKdlNzLfWO7042ZEuTqXugcJJtdG3
tG0Rl+atOTY/2ia7FJ3Tg8Pix5To20nkg48JcH4Yptw+qYPLeIZ1/6PODgl01gcMdsenJZmvJN1R
KOsEHuijJHBpG58Nngx8kNUKHIsw3AfFjEp/DEs4en7UpfZjPiZIgiuhcJJBHmvX0zdiMQHwNFpb
kwN7SPKDoivJgb0RLFDs3wkAtZ0JXDfqkLlAITg1swqwefAASTQ/nEnDCbkcFWKo9wsQnAaKuP9G
qMC72OjNoIKa58tI+yHtkXp9FsEQDdim9G/gblO/U6eK5HSFhNJN69zuUURBjxfRoYz4i4sUFzcH
m5LZte23z6qyALa9VQs7zFK3vk5pr1LGx6HT9/SIUp6kzM2s01yTkFfV3kskUkyjrC9ZVYJRX4Io
wh2qoa6gKVWE4xB7PkP6wZ8idjiaWg/bJEMrlZj7wU34JbER+YvggZ+Le7jxebA2Vxo3Jq115G+a
HouvVIq60+35kMcsZmfw1Ta2xARc1WWYe+ATnD6YB+VqMmN0jfg2bmZRBEUdvepmKc4xLaIxG151
WT54NxYlk9+J3KCxrZo7Z6gPOX/II6PZd1Ntbz197oIs7qgHm3g/m6K/tbxKBuVgZxu37+4VlQvg
RMmPkRHIrUj760FlWyGvOyCOJq3NRi5yZ0VmuO4kBSyaX6dux+DHOuHV1gE0MmeWoLTrSq/do3dx
FOChqYF+zkzUOyfC7KGN2ttpxtM41fuZe71+i1rrXDHI5j+cAjmM93xp/UZ3jDyoKgfuepaC1W0r
7lRPrkk7urzJkG4we9petaMqsK0Z1CoVaK15gTcyqdAVWEU6S9yUIkFcLdOFtc9yq1epu7Gi4TFZ
0JUUi7fL+KJXTqV4m/VG8Wsisq+y5rq3+2g+IooLuFKFtMvN7PW5Hy3jnel0gPLHpd9oDGyc2QWQ
p6p7vEDuS6eMrlxbPzjdgNjWfB7JRY92r39Po9+VGcHRbCxjX7j9bYws/TSaWL2vfiMAYjb0QHNY
we0LUggfM05ulRYaTjdrQdxUDZRdQOJaJDGyq8SeNS3Q6JXzE3z606Lmx6g3XG7jgq0m816PIucU
V/VDbgmxs2VS3lKa1nEZB0NeyUNXkqna+fKUt7zbXOyzVvqKbHfG7KY+NSs9/1r+MN3HDkhv9WLn
qraNo+VtYjHskC+QlhNN3Qq7wJy6dYxAOAJTAJnStJiSMZxVOXDGjDOHYHs0XOqmXgWa7Ql1Ev4y
GDeZwGiq6uZHatiGVIhngnvVNso+xMSAe2vyyQHiILHL4ZT1MiF5LvOHcqFwRlIdqIrHCoE1b9VF
rc9OAduDJX28iO32ohUQMyr9WvGW+TQUbXJVuqN38fYdAuPj+w8HckxMRCsW563qgbcT0ktR0p7p
0K+q5s+hqBaszPJLp+e/o5SGMYbfFv6QBq2iqatSXwWjDY7/532lNtdgu6+9fAndcQzTjpbNSDBK
0yb3mxV10ps3o0jOYAbgelcm1oh+EzUnKZRtksZr8TekfiaWI9VT6lt5zddVPM4qEysncsM5jhu/
4Qv2lQm8W92wftBbZFQDZZNmvuhGlARqwmL4ZNFYnKZbWXnsvmT6jQmpIHfct0bRHzyn/9mLxwwr
z6zOSqJPTiva4slJABazhdpcTBp1//sHRz4oxoRQzYOeM8Bs8HW79eMhTgLhclQ0FS1F9q5uoH+D
HEhz059Fep4zPCNIVR7xGmHByaDarb/FGZxxnT0rs8cLPiaEIX5f/AiOVznFPKSAmukAW35bYDhr
DhOdwLTcqm3+GzXlC7fZ76GyXmI0J761vKnZbyRc95ZCZouMBE9Ks0BDYj6hUtlVTlHvoiK6Wyz3
dhlmj0UFA/Wj3Tvo9bDejRvju65LdWdneUOlNjhhkUUqWOXeDoqB69IY0tybUy93LaD4mnvPE8hu
y+w+n4ojYz1lX8zzI9ej39KLW/lh2rzVnVELp8GrA3V6y+n5k5MLEcpu2cyqdjSlNLc2y8yhICnp
ynxjuFSnSIPLjTtlMmwzOYRwtoHBa/N0hQEMvvX60IOMByku+/LJKUqxywbCRCW6o1TyIVxqlbzC
BaPs4Megr5aVTWfZ4ZrN2alxrVkbqaCLFgxLTxuhFuXORTn4VY/1L72IjWSYKSeiAxDi3l/UGGYM
dFgxx+x1Ntt43CM/U5jOlAn2nsWAM+J4w1paFXDzF9BCYT9/MSz4WzfCW8ASi91K3Vr9WYw/u89d
luNl25hiw9lZ7RCPYPeGq0NMd47denKxXu16nC/FrWQ5jeRBbJFnIwdnHztkJ6HaiujNTQVNOid/
8iwZ7QzefVUWy4EtoJ1cqjfbgGptuWm6c4pB2Y30Jhs13c7InIFuVO6xdtydliavgnx8l6o1NuX5
sNd05Zena1fMvSiMCwRPSkHlGG8qNzN2UZJWZDYuDj7V3i1Fvu1I/7cR8hpzqZoVxf3gDQ4DYiGL
YMzQbEzLOITt0L1qSx8zlq2yzTQURWDPKM+Jng5sJWbcVptGoeFNByev+90oMXeGE1Zt4Z49tVG3
EcIzQ/q5JPb1prWUNyTRRtiOGiupImZCuZD3q/nZ7UC7N50RxFlahJOKKQoCRlhKdUzDbLnOi/mm
kh1HVO/dFlG7kIZF2Q6BDxlo5e4xN7+bJgkE3WjHsK8pKWVnQhl02Qjgc9YhQe4tAfe6Y77ElAyJ
Vq1rLSF2APg3p7elrCFROPpvh9xYb0vuqq7UQquSrLKALNoZqxeBWqZxODTs0ZhWC6iehOqFBMRx
I/qEOYdDqRE0Sb70ILPZljJjOvFYJnBVJjJ32uukFDlcfndt5kEln8pzEeHxNfb0qmtjvFMhBWwq
mpFYHm7MdolDXWrlPRsR/rr0T5qSmcFsbXWbfYepz9ptB9sA7tNvpfR0aPnsgyoRjakEPn3leG+q
pz7DThkCUCWSb63JVprpviZWrn5ZR5pIg2/hn7J1Gp33PhbKJnb5FEvPioWTJU2oF9p311GGK0kb
QHrFjqomOSKoXRsm3qkdIOWTU6eh03m/0O/2xwygGp5PixPvm5JFI23Bj0nMQmxEgeyqGHFjcs2t
kTvnCD+5cJwWdHRmO++jJv4lUgRGszKxqgm53WzT75BJvX0mtn3XM1deI98E0TqNR6q2OboqID5M
Bl0CnUVjbJaNDIGrRf9kSDjxx7EItRsvwy6oYS5Rl2oU4P6Jv8q8iK+ixF+6gZXRZMIFQ4MPV/Xj
KL/FaRbmA+IKWUWEyyh6nsty3hkDt5q0wvde+wxMX6VVMivqtklEF7xnjfZAJ7Si8G8t7cdqJxPx
6YMsylo/i6Tuq3UD5AZkiloUHCBcsHc7EDfCj6rBdfyLT2L+Nb59/yQotlCroi/5a6rVTOqyLC3O
dKl1zsUAHF8jgS2G6NihFt2YDVtTEz2hejF+OEIN+war5SV2fhR6peyNBVzDWIw3NlkP6LyUhquz
mifQKv0fzs5rN25tS9evcrDuuQ9zAHrti8pBKsvlcknWDSHLMnOczE/f36y9+7RVEqTTDSwY0FLZ
ZJEzjDn+JHgNocIy43OEzBM2H1e2BAyzhsiUaqRXpCFN1LqpSAx1dTpM06yPRAtSjZnJmIYbo0Ik
6lIPR8nBtMN6O6bDvTbm1Swbgxvfc0Lap+GNnpVUFEH0O81Ma+HT5qSPNYzZrNEQrX6yQbzFQ3n1
wLNsU3ggYqD7en9wUiLTJlm1G0qNCMfIdiU+yzSe6dHIWTXi8zQT0iMuEx2PDnOWzo4WJHncTLGD
HQiZvr31w+86Co428RZwEklfiMd1nLHd+UH+1bHJY9Fy2FKOWNC4ENCmaAMRO/PJ238Ljcu3TwIT
Mm8DfPda91ULx6XuNwF9ygqwitoEcE16mwIv5fR1l6VMEdGU7r6wvXDjgr9shEiSZeF74dyIS+A3
GtgMVOtLBsBn9NshMJYC9BKFZ95tjTCeOa1zTzfms2LhLZ9G3jzSdKn9IXf8Ogqwj6qioykIcukQ
Huml5u/cQ4sMfH6rGFqDnUi7a3IiNdjIZ24isD/y269hZ/7IKghcPgglgUZrDEn2E4JUN1HXZZke
o6kL8B8rYnZo8aNrCehKIvydXHsFqvbkhf4n3ET9DV+fL8K+Tc6AJt2SnCtM1+/yoB9MVpPQ6umr
J0T1cNb/RSMjasNflqGhdA7NgjpQrWZjTDZGT7Ii6GY8LpvR3PS4f07BRg8scu6SsVzRiZ5R7Onc
uElwchm1nwDR+ttCjVvGw8WiwWxBpb7iMoWw80Y/p9mTZeJW9PE6wP8JZiLPszEFK4Ef2VvOu1tU
pJylG87faAFdmnTB79AznuM+bWaFLr1DM22e2Xm5G13OzT4Yrt1kx48nrfbOpGWZdnUUUy7qqWvx
UjtUBugx49xMi/K2G+vLEm1o2b4R0V0h7HPWFN3GdcKt6IgM7Afsz3qXLDIfL3VDuCCT8c4cw7lH
WfavWfh/X6XniH/+Bz8/F5jtRkHYXP34z83yuPwP+Tf+3ydef/6f65fi8JS9iA8/dPttdbr+wKt/
lMv++7YWT83Tqx8AcqNm/Ermynh8EW3aXG4geCnkJ/9/f/l/Xi7/ymksX/7+6+kXwtlFJJo6em7+
+vevtr/+/gsqpeSf//EO5TX+/QH5Lf/+63tZiqf06d2/9fIkmr//0tx/YJJgk7WtYoaCtQnvvH+5
/Mb+Bwc01GHSDJYyXi4ceVE34d9/2eo/bKIAZMiyo0MNl6RcUbTyV5b3D9ZAx+Koic0RPD37r/96
Anf/ooH8653xRP7986tApDcVAtEL/FOowpHqyWTO19tEaVth2QnRXXSQtl99y+2t35WHbrRuolKd
EAO0oAL+tHGn/DQo+sGzDp1IF1nrnvwxQrZMaNofj/Cdm3qz11/uiW8P6x9vR+tq68JSXLewxyI7
FasMrb1hub+TXCcP07Kxq+CJ5Hej2X/Cv3pLveZJGFjfe2ChAHpXBCJTB/ikk90t8A97aYdgh5Xg
WutDHB+Kc2hPh8nSP8uvfzPf5Tcl1JIoZWz+ESu/fvp2lvsIBLmm09VHy24O8CNP7uDe8KbnxZCd
Pn6w71AjuR72XwhB4efybF9fb6gVTRC7R5whdJaw8e+7zP5JPcMbFXs3LZeDTk8MH26/njb/i2t7
DpIz8hdwa3Gvrq1PQdoNNg4ECe+Xc119ho73AML0nGbBU5w156nSNm4xHJgwnxDB33m3GA9QB6G7
k+YHV+92SLMi7xOodbDAJlE8tPRtcd57gMkCRWpZKOUnQ/idaUWeMb4VLmb0TFf5+z+4YUmtWb1X
ckEvcV/8IT0hqzvrDpGpalLdffxkL6XcK8aXjEZFTiXTYxzqfTmf/rgYggw170rY3zLU2Jqq54Q0
WEL9bvVEecQjBt+OgTjI4YDB6Ia8543vfmmq5pxVAn4B95TW7Rkf7LVp+jNSP2e4c69HRqXJiPz4
Xt9hqr+612uBQwqJuYXV2kMjQRVaOPqCVj20jv4hm9zHGp2w+VzbxdrJglMQsv9Z4rNJ8KaMuTwu
lmPMKPAYu5gY/vG4cFSo8Ybh3djCv9EZ7K6RPWN4SU4XrClARq9eDvG4cRUwUqX+5G293ePl5VnV
4eljKvCmcRPFCBIUt5FCpvTUtCXt6uLUDbE/65t2kfTVcwHqANVC+apPcOHoM8hIgUYZVkONmZAb
GrRF1WwJBNl8Ui+9sx69urer3QDuchYpFMo0DZvnSc2OcmTgnLjK83HjqcEnLmXvzhKscjmoODr1
4dUsqXDIzpuARyHfBDG+h2LSN7GpbkpXrD8ZeO99NUKGYMjY7J6sQa8nSegHQ82igyrayvdpofyU
FcJMiHwFJ+0ms0J6BUUy8/ryqJbFqsgNfaa36Vnv85NTiL05RUc/qvZGB9j28b29e2v0EtnLpdPN
9eoE6Tns/ZE5oQvjUHnwXLIJF9liNfT1wk6UT2RT718OuQ8VMcbr12uTbheBoipcbgKSUOL6rvW6
u6jTDzhQryrxmZ3ie2uvNGTHollD7nzdqNRqNxgdnzElVyegrgeEfY8ifO5K9cGo6nXSR58Mq3fq
B/Ss/33Fq1HcTblaGSpXlABinhwNCCGpcZTbi5xJdgjXJUk+ueh7XxMRExWZFG+Rtv56fEURWTU2
coZLIaXl9V2lt3u/bfftoB10t9pbTPOPx83bS7J64D+NWkOnyXNdPfRDkhm6ixVIODUPvurdxKr2
YBMpHljV3qmnuS8XkI+v+Y7EgXYzKT1sNzbefo7x+nt6LWwix0MjWFroYGtDfyBH97sVBgsZkhho
JgzJcj4WcBCbbi239yzuvwZ0DI0xu/O15KiwEyWRfcjH6iiHXSPsxahLiAdyqbz1rgp+yykXOgsV
W96ZnI8ZH1YF7JViARPkVnjjb3jOkM7wxQy+T15Q0Y5xkLFjt2RvLJGtPv7e7z1rbCWQRhLQhuXL
1fLhhsBGvYVKztLGudsam8Z0buqoeG7gLMQk2ZHcXi7+59ekLscFRE7VNxN1qgm9dyYksHiBPwFC
zPXKWdaIcVSr3ui4adjVJyPqsuK+LiVoBMPmxJqAJVnXr0Zx5QonGCI4/XkSIMto9tnYLppS3TRB
vVdH1HGDOPY6PVIqqNRTtpEJicRybyjqzkUBj5S+58dP4W3/BBYZN4MO2GbDxO3h9YjT4Q5ZYccu
0YyAjH0oM3FGdyZyaSQS69q8UGpZu7SPlpbO66TwNpjswvlJe382ESU1Nwu9nbcjnBwsckZkFHC0
S3IxfLHWFLDtWttPZujOKpvkU81OIFvk3k5xMdcBj/5MJCTv980zpo0JM544X+t6KDUMZbMGo1+E
jv4gAnteVmJuN4tUS9LVaA8bDkXAN/TvRw1EJgRL0vLvoQbyn8UlOHaN3DYIy3PqDo9oRh4FOku/
076ze59GCBEwD2P4QeIuiqX/RZ4dY3M8jh1VhVU259EBELfmaQkXUO4wbgRJzfIoM+BMVDUZ8g0b
AtDhXa2QjNyKb2Vv3ao1skXobp8tKG8Xa3KxTaIrscinR2NfTSz8alhNcABYKFN3HmJBtzHKn3uK
3RmtUyjyswRWX6AF54+Hlfa2DHx9Yfn7P8pAAeG3dXp88OW+lAbtPqm/exDtOkkEuEvi8aGyvDkA
mHTk+fjanioFe6/HAIdtqfLR5BGB/uzri4fktqhTJNjenXEhBsTGCFVnNq0cRKXl0iqCaqUlyTZu
kmet6adVVDSgHXuE1fB2ympYF6q+V630vrTDFcQDdZm7Q7Siyvoe6kS7GNQps2QgZUe4/cZOm18F
+cqzmJgogAwAYivR6dxl5wwyUjsl3a6atA3NdZj5eT4v637c2XoLo7YLcQjJcx3/7vahSFpnDp/N
hBcuFOwPpnPVTYH8FDHgln5zQQuFB/fAdM4ROKLZtXhjdu2EBDXKwE8IheDUuchCA+WQ7oeSQeES
KD48pr13E9i1ezJCcyGq7lRyYl7EVQEXWK1SxuaEFnkazBsfHsYw9u6ygti7LG3tECTTcgid516z
kcWR8LyIoShC6qpgd6kp8dMVTE7+t9ZOwU2QQATrJCVMleSwCZZYL+lijXcyJH0Mxay70ySlLLMb
e19lSbotTA5VZm6AmybtTSn/iML01urKH5mkqdnayobxhjNnQmYnLIc9JhecpHPPWWrJKJa48nx1
EtGThp0r29jEHFfS4jRJkOskVW6QpLkS9lwgaXSRJNSZqkMCkNLdjsaQrFtJu0suBDyYeKK00zUK
rLXq+NlRx+7IVoK1UwbJF4RS8ZehyY9qUGTcTBRsk6FY9oBo1CUkkFnpsHdhBApJDZySqbnB6nng
LdgLG/6gJYmEUE/AqGitrusKAlMlCYcBzMMqxOZrNCd/03d9tWwlQTHW7hT47Ac3Yh3RnQxWpkas
xRDleC3ZgbM24s441FWQ3CIBnMU64GMhKZGV5EZeSJI+R5qqA5QKiY1344i8uIIjYmWF2hZOVMML
Z28p0uqLn5CrOw58s8yD8Iz/2HirkPxzU4Prdh5mNsVYLZ0co4xw6ytjMfc9mx4/HIFUUj/N+GBJ
KqgiSaEBnlQ4vyTnsQofWgvvhVZAFRW8tazI6q0TOnejh8RS5PeqpJ2O8E9b6NB+A/LlmU206+Bn
r2wyj7YQ3Q/RLVw1KEnyD0MSW2NJcbVjyK5D5gpiSrCQLAxL7j82FtttZC0VUX8NjGFr+/a0BNsd
10GjOqwFMHMhjaqzWs2waPTmZbiYmjba+RXp2FGtH0slhEaJ8l6XehGVmI7AaGCOtencmIiBUMc6
XHfDTU669RrRlT0ztfA2yFFAKUXdH0JNiUhIwUQpM+wFgHmqt98uiBXeE3hAdCbWM5G2t0dzDgnk
WSm8aY+pQguQ5YotXs0o2YrIXeZTM8zxMcx2hlXdpaSclOl5MMFDE00skrhy76BE1QtlZFdV/C7Z
X/4oirFYJ1PkLWkZYbeq5D/cVtkjhGyWKCKGmZtBCWjAhGN9kcDr3kt16xBO/pzjoz0zfFhmKBTF
qsqqFAqDfbcu6yz4qnv1bupFuq+6+Ley1MuxRWM1Lf0QA/4iwsBBZTEBHyZBp3vxTdNdVJ2NXWo5
aqsshh6ZFCwNJDuDF5T6iFBrdBZNR+BWpdr0SPzaX7h13m8tNU7WOp5aDBFCXfS10mHhOYnVVCr2
iq5aP1NUBK4QxTL29+dIVD+o0qtlwq44y5vDFOfQ/ho8P7ymmqki1Xe0NxdhAb7mp+lv0Xlf7Ukz
z4pWLuP6dqrJQU8G5RA6fYl7k1NvAw3IpYtce5n77VFz4pvJdYcvvKN6Mzr0CRQhMiCkGg20CbUC
wHZhlLm/qc0tshhjkaVOyWsJkjkJHdIp3Lw3zQHErGjdnQjJjzcR2VW5MYtKLcO6qLCoW5KnMDJA
dAB85k4ajOso9uAJIo1cBGLAoBNYJ7e76VvQmdqMWMZwHXWEzkPARLdT1QutgVvveDhtDZ2zTaKx
3AHgRiQwTYs2i14sR60202DhTARX1NHaZZOBf2WDvmHum5soKFZ6GI07rzHBt3XlBpnGfqgN0hKj
2F+YQTbMI/OohhN9RRW71hTK19IyYGdU+Qhluq2TfafbG8jeyl53u4RmVLt1TUnVsId1TzoKVLNh
mGuNP8uUIibCMngaEmR2YGFHEXctNIj0tw+euilc7dRNNrwWapi2Fxth9B76Tz1b9U8+XkC7IVE2
erLLB1RietfAhNX7u5D6vgiHamM5zlfs6U6GQSmIHY++DMzyUUXwvSvzdEVFgWGfZeLP4u842wc7
PD+XSOq6XTS09sIYxcXoxySj/csoLX/blNVc6SZt7g1+iTYIolc2xozFY9gFzj4qVNwdsVFbOCTO
L8Ye/qymHTovclaapMzXxdGzsmirePvcspK9oUFBEdsx5g14oXevOdOvwiLwMmOrM/qTzwi4hUpc
zHCOKu7H0Ig3aZBCi5U/wjuB+YbVwbarzA31YAzL13EOejY4ssuFYKf4gRaFHwxwWyI0jmkTTnN7
HOK1XlW3anESIn0OK/C3WokhwKMppQC5N8yYaikbWKVcShFe9baymR297rAjN0T9TZu+Gh/yVnv0
YMtMGQQoAz2323/rGihrWYES1duWefwc44mY1BlzMySD1ratlzDM72D1SitzkX7X3OS7nQ3fRPOt
zUQ4V8yVUhDIk43mquFIaNiZPx+YhLPQUm+E/9ImxUOqR8p8kyQxntAJiluB3htS4RPOgdkM7aru
DbeeGp40S/yqs/BGETAsLIOu7hCpympqhfpNiXHRNsm/JSUQXqiIjKMr/OowGEV9MGiezXLiTTjE
tZwthv5ej0/O2M4z9tKyyYcTzHAYGwCcyDz6CZMpZ6tkqjsvWAWniTPsCMyIJnQSM9uFs9BpxwnJ
zFB5wxxxCAlj5X3a6F9G3c3magJJAvIxmRCp91XpiFMeupoP6lDBSR7UsvwBjeFajOmzWqo/Aie8
HzqxH8ikmvm9ebICZe40znck1A9N2cQLP0TBOx17LfjiDXG5NdTo5yT0bj3Y4w+/MsQmchsIf13E
XmdAZiSLnU3ByeybwJ+wQzfzG9WNlDXdEuhIg2d/sUY2W7+kC+HHN3Ew8OSUeFr7bX4/FsPewTce
dzstOThG8R0I6MWHar9o0vEpbTBjNwYE5W0HT7ZvA3+euG63Sgxj3HKYPPdqJW5YhBAkZrW7MVOx
0MewxSwKsljqVOnjiJWwmluQkRPVXigapbqplhW/tLNlaD+minYngt77Xjgh/EwyTxbgFA9d2X5P
/cmHZF75+6I3MYuOXXPh6WN0440wxjQ/cxgXeNH6ZKuuKxaSWWK2txOFXtpG9UwKK7hlhHp2684V
WJurXmHxxp6EQNpgXCIQWvqTqexys4D9kdj+AvbCIRu6rTsJKULm6BgicZ41ToCEOGTcqnp7CNvx
hEMIhpkadb0SCu82jZEqhCacVN4EjGSzCtjVHG9h1CTIk01YnKqxOWBFeK4xoaWOw2hL+OtYoE6y
b0Lid77kpt6sRywt5qqn2DPdSn6KcAy+FKHHSb9kPwkrzV0iUoXOpxD6ZofeYorr9KdwO3fuDOl6
0J1iXQPhryuLqqXVLB60SOJ1XpotRFcX8FDrlEez8be4tuizhN0OKTSN92Yq7WVvQ+EPhLoTihhn
ttp9q6PRQqpU3MRtry67asjWsIN2GFQ4e1cNzxdSnTKqdzg8I8Ryo5NtK5xXwmRpN8YmMwhAyyxM
+Vn6QFrUsFw1btQurT6hNWisiXp1F0ZaEfuMhgjeOVHz8I3MWWu1MAIh8gfG3LM6AH94kzGCBTNy
sp2y9Bqb42ELLTzQEpZ3JVrnujx+Qakr/N9BJ2TAYrYtags3tzr50vdUf2k1PWSgrou8sc9KOE6L
TPuZ5dm0pO2CL4l573XkD2Xd9IPouH4WW+OqlGxeN67m4fA1U0axSSu2wlQpvV1GNTuH78EeOzU7
xH3P/Zils2ZUumXqR+tC63dxVKC9JHgKv+A4WA4eRreUlDt/gt8dsswa7eXNuech0+Cih9UMs6Du
kMV3tWagr4v5FxXIUkKBc4RQ4sQ0NNaiCu81zY2Xo2s9h/aAGbyv/LK9LliFnUgwo262as5DwAcB
QrxhrFrBhtpHHBGSn14ZjTOBNezcaQ2b1VhjBetf1Lazd40d3iPVEzhIiF+Z0Sl3OXDLxfgZORUP
R3+CpvigebDjcLf53ZgUKxF4wyxt+iV+U1Q/ne9TyOlfoDH9Cg1+HxphsFbR7c3FMOjzRu1uOpbc
ZdPF9x83Ft629h0N21sP/Br/+jdN6F6QF4RTdU00RW3MsiDcQlGbN1IiAjF1P5bhZxbZb/uiEnLE
mAhQmc63edUwdDVF2GmK/38c96c4fhSeftKb6cEt6EM1oXro/eaT7sl7lyTtw6L8gSJBF+1170T1
x6GW7MzFpWmjUNzCD40iddNpJFm77sI0y68fP9eLe8hVvwaHTIzASdPhLV5DNJZpND2W7BBBkX42
Yb51u3LumNohMUeCTjPZZ7PS8+VbXxptNYjDzAHW6prirtH1w1DrUP4wbBqLY2p86mD4FkqDSIA0
D/c49ivzgrv+0c2yR0xI2mgcFkZV6fPC9g9TYzwWkyIWZm+s2zIFA4klnSPBtC3Ji4Xn+S+B0m9k
C7Ajm2imDafBx3Dok0f3XoOP0xNxOx688DdOICjBUrdsEX23dTcRl1Lj3unetfKKjWVIZxY89xrx
qxhSH8JvfRzifmV58bn2EjgR6bH2inMJKtb0si2aWIfeqD/LfXhLFKO0BqGiMqDDzAS6GsdFO+Gi
kdCG7CU8VFv5XemoBx9Za5Qfrajfc+RlQ0y1ZTBhX4UBATZX575Qbvo6uo1j+yD7tBK1aDuxxp1n
54H9fPwobYmtvBmFQMdQhSSn8Lo772CJgeSeUVhmUMInnTQ15KIZVky8XA+mXRjJan1GkuKGObKG
4Yr3cwn1N0q6eVchevJGTcwuDIxQ817SiIXY86NjEE4b2PnHto7XTt4CgvdiX5FJQ9sHWYmT/Uid
rpmnI1b/0U1ppHehVaLSKNAbalRYOr3l0ShOsdfPsYd68Grl5wWNCt2fia5sEnw3Z35mcfTUAAlC
pzhpMQt1Dwc3HcKT1YXHJkNmzNERp0na+CgBILJvM5MGgmu/VBqWsC7IA72ccjGlQgq363Ub+uMn
A/ZiO3z9lEHyoN+Bd2PBeEWnUPu2ymx9Yslsup6w1vqZBtxeN7Gj7/ziqOkXYSdMXnfVJGUzQztw
m2jTQ9CFz16qrPxTQ9LeLCxoLwa1uaMjwxGRD3ilgraNEHa7izdjWJ/UuLXn2QDsVeU0vjnO32Bp
ObfBVzyKOFu0K2uiJ4ESTsNeLbxN+uyEUO1ckapH2AUE449H2LtNcWlPDDnBww71GlJs45TSfsKS
WbFZ0YpTSfQNJeapNaytlzlHBv/ebrSDWwdPpel9cvlLGuCbRw+8yNCGgcUYf720F8WkhbG0SC7j
4hTqYuX1YU2TTf9ZW+MD5sovnQOht+2sxzLh8RpK+4We4W1qVk9uHQ9LWu1PzeAh73docafiARH5
LigC0pOdF8Xt70CCzvH00OvJT+niUdXnTkrB8nAVqdm+8GGRqz0PNwopDVKcw2NTLD5+yO8s1biV
2pbBZiK/69VS4wdRa6JRYkGcrJdCyZ7lQ5WrsBoPDx9fSnsHZ3AxwmO7BD+DfygLhj+2hbTNS80s
ETBIcFYCK46OhI5vbTn5SfwXREQ1s/P7cGE34wFB0yrwAPSwqpxwVvj4ht7Zu1/dz9V3p4tJ+hpQ
xwIXnH0p0B8q9FGalwKrDAU+jO19Bmnq7+w/LqwKHji1kY3N+OtHwCk1BYlm0ewn1km9hMsf6/XS
T2DJlmZ2dFXlGxqfW6PC3s3K2aO6vrwlbfalctEz2r3qodNDKKDgVBdrOAx00bno1W2lFHjkuNSb
Shs+yQdq1dYBb6ZtPSRnjEbvOItIsPrjR/gOic/BkwQ2m2EbLtmFV+sTMTpZ0XeEugq/PDXSZSV/
DkOfXgc7Ugp7ZjKZPMgTpZ7r42u/9/r+uPQ1WFeVVqZ1ptyAivjWDYKdaSGpcHpEjnhTcixHkLX9
+JLvfl1ioFwT6jlkB/Oq3IOrPeQwLv6F03X2cyvSA44ngDb9HoQaOb1p3BjcxyChz08u/t78ga4o
h45ky1hyLv8xf7TGxbMJcQhlwXCuKAdmSsrabpC1rItdoqx7oNIMjprfteuOMq8vw52ozINb9fOi
sp4/vp/3nv+F+0vdi/7v2uc1Yy7rWVaytA3dke+Oo6zT7d2JF50EYprV+GJVpv/ZK3iLWDsukaAW
Jb6sgvWrV4BN0JhZA01Ck577rC3Kc2GqL76jbvC3epbUfhvWYVxzhFexrtD0/uAPziNOmCdB1/Tj
Z/AOR+H13ch39sc7ydwMhwaNQRgwPel7fy2RBRdJh81u91xiFaJo1VFnlw5D5bFUUQLC6o8Kd4Zq
C3oflLvV/+aOYJYCPWBNhing6ztKuz6ET0HMh5gaDpRKfGPp2Pkr3mNRBLtYkz7x9NQU2lAGFK+c
6idNHbpwlUZSE/ZJirsZ6/T88W29Y48tA4Lg+ZqwVnS4569vixZPiQ9fTFB53J4Qiq86pXzWfPqN
wXBK6AfRDEeCqIqfaY5nhHyfTRfcXg4xoYURfAYqXsbaZnS1g1cav0oiQcKUQ3qGT1qRFN9EPjwM
Gmb7qBOxef5Zt3y4h1fgNtXRCz4Z/bCpuOOr+oBvRMdVJcMGTsLVdjYZnW86Aamm+Pql6DXJH1Ih
ajr62XVZ13NHPCSw6JE74cTjVbAnXe/RgRUyadAayg7rFVC7eqZnaLIv05mslAc3yh7GSbakH5sR
2h9C1mHOeoCoLEIGzmkW5gs+S1U9C0S6Jssw2aQqHuBhbGNpNCTxbDIM9Ecpzv3GbWM1UGpbjoRq
HN4lY3I/yTqv0Mtz2Hb+zI6cnJGCSrHvH+GkxUL5FhsxjT70zXINkz1q0xgOkgelaMOd6MXR8nDb
b+LxxfOtgwIGKuxHKuhjr6oveVtbqHi3FtlO2lB8c92xn1XVHte+L8DBT3HDpAx8ivkSEYtjl9Ns
UrKEp9AL/K+jM+0ptPXxXVDE6yT6pne3Q8GgHfoE/kDoilnXeHNrim+SpA04R8xtYxdj8+bq9Hmd
YmO4/VoNi7Wrs0AWkld5YZ4EqoNb17R1PDwyzWjrW7dGU/WzpiReJkmp3Ft5JIma7ktXfzdT48Wy
KLIRvSed8s2O43QeJf62LvR1HcUHjFvOUUTzRecIUzTOjQcxYxLEssUYdqWds5EFjpkYgvY4vkyD
/TXKaUW2mJIngTErVJ95qdOVBdfSoi+VmW3tINhzhFJGfTvFvPrJLoHoprvL0ceScJdqxGhulfws
6bCeQ2ynEyIVDIZ8ZtCpJONomsGWxwTuR5PnpsQP9YUCbUMV1i/NpPcaPsWJTLajcM0SD4KAXz8r
fg3W4WtLQ20eBl87DF5BB8/X7YWatYc87VdJiVtShWfjfMqyrRrhZYjH4TBvhi8pri4QydWzUd8b
QfQ1iWIcBBpe/wB3ftY0WBEYzslkLJVl9D1twbBEVGRzYdEJndoCtXXIWbC0bkLN2gDwLtzQZwLD
RaIiGgRcCTOpCLKEYVRg99P0FWadE2jBlCO4Y1hEQbRtiuYmMsi22I1TgtlNckbCcJe4+dlHRM5j
pQ+b4dnkYK027TDbCuf4InszHL9+OV2/C2KmqoPr5vxyuDa69MjB4FFSoK16FVr6GR0ovIvs2Kot
GBGfNtX0Ge+OuWbQDwCiMNwIOkp7DNyNjzVdNbYbSfGUEgaJc3pmt7qUBfI4y7FmN1jVz7ZrX7S4
WRvD1wupSTJsU/i/RWdBhnLNQ+B/rYnuRPvhzTy9fCl1FUDS/+XIOLU0oMWtNHdNXd+lHEz9sdkn
411udQdJndf5qdpVtrORfE9FuThiFNp8LItv1QhsPvT+TZBxchsq7bEKonVgb2XzKhrS52FKHyJR
+nMnmF7CsvkSm+Em6kIcRTD+yo30IcMjbWak468wVdjzyFZ2HZrycsHyPPElxJdgkYzjPC/tRzcI
v/s2ixOw8eNo+u7CHWhNJ2oc4J/asDyQtdiqP/tKDnz4J+EUZNvUEzX96HszIBrV8yvZpLlzx5hg
1wKE30XPELt4tBhT9qMYmw2WmVvD4RtyQgfA/pW1LfaaeRUszf6XW03nyCgxuuiKcjMm9q+p6lHV
BqwuU9a8NA5xrH7oErjgDMVqXIOkkDsaN/plTyxHTtQKaXF6lBDpEFeojTZu1aDTL8SZTlg5c33x
oIf6MP9473z34IQ6ACUQABwtoaudxmiiKFVt+kEpmohpdNZAWUvPKzEHKr5Xxj7XxoMd/JZBHTqm
WiC8xBuMCGkyZsCnvMz3ytA/7+bq2JSRJNAGJfueJMkpfbij9Xmym/+58IqCgQYyjWMNc4lrVhrH
pKbMKjqrpmiU+TRVnALDfN3XjAK8qBZKaBJPhQMVPZzPeIDvtK4xqOBMDKOJCvPSlfmjqqu0sLTR
m0F2NbqzXNkxWSe4usc5p1nnuH19UkZ+cr1rFqbT+NOQRFxPosOGiHYO9pyNGqLJbbBJqj45+F5U
JW9KF4SdFIKIzNzrDnKi1mXbOtANReuvykC7vwxsbISYU3h+lXEIzTfCL9HRKFs85xHVcDp3KWUt
uzh+MrrfraP+uJmrI6RsejVBBLPYFNh2a7CmpupWmZSt3GO1aMTupt7jq/Bogx3PMJk7q81GnvmS
MqnYtfu5dK/8+KbeO9sgh0P4SitWI3/gdbWqq42ZJDozLgvcva+K45iqyyoR86kUy7yEAJ39+viK
7x4tUSXQhrH4xoy915cMdLQ47sRj0LE1owXHwa7wmllX5w/IlJ6LargdLDGXp6rY6tafXP0dAirX
/e+rX50aXFFnJjAGvZlRrCDJzAxLWYmIRVQDrvxFO3wbWRGnFliIhb75+OpvJfUwbvnvX90Ygq2u
TlFF0k+6nnNm6VwYDFiC6SnOH3GlHVhtqKBFefa86lhDRPWVGkcpsMmuvjPK6oxpJUCj7JLZGE3h
piB+YwOx1ujPQdejovPD9sGFjzEWwSct8PeAGJejBz1wkBjTvk6ribAMZLvw6RCWMBg9/aCFNh6M
gwpJwEH2LDh8XKoJW1aaFafBIq1PMb3uRMNmVWtxtdD4zYD+HNJ1dUx9LfhkaXknUodn60Jbp1zx
CBi9amNmfglPWkbqlIX1Q+TfEj1aRenPuIDPFhXTDdkOt/jZpfN+VH5P1T3wf86WBihTeOEZBxvC
k6YlZ+mfZYsM6D/ZO5PsyJEsy64IkeibKaAtldqRynaCQxppgr7v11M7qY3VBd0jy43GYzyR4xxE
DNzdDApAIPLly3v3YT1HWVXPOxBlUwzdOjFpNLCaS0eO3mdw3mXI6sydexSRIZ30KV1LRkVxmqG/
+vO4+WrmIGAG/7Exy9c/LxFpF/dO3dNc7etuN8TYtTDpZT058N+e8315KVoOpqHTeoA48OvXWXP4
O9UB0kRNHk9I5lezm6YaXsda+q7BMc8tnydn9u7/falP6yuYMnZnA3ToGA2EJDKEBiowL/mgJMGV
k24sP9mpxltAd0uzgkXALuTPj/XLqQh7Korw2RDO0/31ZlM9NVOrE+MiqQ1MLic/wBUJWTWhlpDU
4qJOJ7+Trul7/OenqbMv9r8vPL+Ff667QvRlm9HhSrJhPXaTJ+sCmZW0tZrXWNsKP1x9c6tfPWwO
A7EOYYzFSvTpYWtmawxZwhWpLn/UUoOs2esr/QzIaZ0N2IDHl6yZOGsqVrOJqWUX/M0v+Gpk0abh
nIPmyOzN//WeC/QLIqdoXAwowpKp3JpBsglQUbuC/ZgX6WT6jaY7Fuxk5x6Ipejv6N2vYLwtLcp6
Du7Z4TvON+bYb36W/blfozOdZsTdsVke0ZQUS5xRj+VUrlIxfvPWv3ChWjSQNb4sfAjQJj4tPpbd
ykFDUw+3u2CmUfeko6yMtL9kLDVzRy8p+x3x7HuaLDGaYWUjVObRsT6wtV5WMSqlILlUWn3/zbv5
cnSAKuKU0CDG53PHVUcY0UcoOhdjfmqVdc/ip6ZXQApOcyOmWVph+kzr6jIV9jq1xF9l2v8yLv7A
uEAxygfwX/+mSPzGuLj/v/+nbt4r0BRV8pJRY/0Fz/ibkPHXn/6bdeH8S8U5RhOU4GXKOJuF72/W
hf6v+TxvBg+wbgDfY377N+tC/5esco6BG5o40Hni+5t0Yar/4sCKZHlNg53Dv/j3Lzz9NXX/kXMx
l3K/zPCUDMBrdBOhCnqVj/P/f0xzg963Ojpca5GNyrVTdRys6svCajYgLkuCyNvGvgbJcXTy97G/
D5XJy9vwP/2+P34DyYr8DIOzm08TXwjXt07awfoo+KLOobBKN60WryXIc/94Q3/f/z+5Hr/tbrgU
2wxVwbJIGfL50KQQJGtLpHstBNk8QJ69PhEnIad3eaWuCpUciD9f7/f16+OCswxoRmgwq/46pYaG
6FHWW8DdoUZP6XiQPSSYpbnRjOEujqVlpaMKMMJvpot5Wfz8WllFcPJrQMGMz1MmZx2yZPmKtUBC
TSabtkfDcanE9I1len4zv12GMGLWC8bib5SUyMz0ys59a2GOzo8mr48Fj5Fm7iPexFnLTY5y+932
YJ6BP12T+U8xIYNgkMO1/usT7ZMeJUKqqgtD0IBOwBSt1Nq61VIdj7h6rmvF1VFEo0DbGGV9yprO
jZwOHJAJNfibt/v7cGKZJlcI3cnH0fy8cv3j65mhHtD7JvXDK1f71pOui20UAg9uguQqNvI7YpkM
l3b5oayCAM00BjUluEceITy0CudWyR4rIRIineXVNz/u9wfFj8MDjalf5xV9/qyyUg3F0CrqAmwW
EHYnPvuhfEqLl57umcpJIUFztzo9G4PDfRW8fdqYKxEVy0rSzn/+LfNz+PWdabIzn8liWtTYVn76
wvtyguBkD+pCFfGLmeMIi51919m3tR58s13+4otjcICRsMBE0U/4LINrY0nm0AsenSV3d+Fkr8dJ
O6l+48nl+OzY4woPwqM84JyAMfvn2/z62joB85iFEUt9nl5KRY3LNo20hRFYhHn1N0YjEPj2hzYc
NgG/pbIfOPLay9l3hcsXI5HLYprlLN/gEX8aiZxSBsSPcteza7PvistInxGMx0y6thrlm+3mV1f7
8EHzlFnOPguunE4ucuSt2kJNtYvfC+Qg6rbWo00NQbEzj39+rL8D1tjUzq9zNgdrfPLzbPePz0yU
qpnyxglYNpW3Jsm2+KnQmkW7fkpOStGelL69Q2l/CLJpPz/fzLZ2plBuBUcSYLwJ4e2OIxaopt8I
gb1JCnYdiVN//pm/z7n8Sro08KcgNDEl/vorJ0lYoKkVDatde1YboJ2Fdt3oyTdP46vLzCQ0DtI4
U+X88tfL9LFiJ75O2nRdVI+KJT+bie11hDz953fzz8t86gFNAu12VXCZRsK7B5fPkDh7SKVvRtK8
pfg0MyDY+/9382k2R0Rg9JFB0gcb9GsOfBZJ2B8/dGIkwhxyJ7uZp4gyy2//fHtfjWCbJZkBJetw
gj89RSFJdggFHFvPpG1pqFzRe+M4Jt+FknhSJeN/Miuh9eSAVqXgg5/461urtELLIjGjzXsMKmn4
FPnJ2dTCl0SF2aj3eyN/6Sr7hyTs1z/f6cetfH7Ec5Ix+2eZ//88NXSUlXqYskilbk6jBAIvqS3F
ab7p+RDON/SHJHXu2gzA9Tx0E8n0SpHfopQEad3IG0wpcILZ2hn2ivClG8MvzqGFCXBe6XHE7YAE
n3ATGBzy0fzS9f74IfONDHluNWHjgSnLNXGEcoekOh0Nn4g1ZyBXGqB93DqoodnSF9LOyEzCu2wq
TfNqfjJJqwOjURywTQPpnMQVY8WctAe7Sn+Wkvrzm3Xqq9HIAzLYXjGBq593f0ZLSDAxlOoCNvbz
YKzbfLyCllC6NR8BCOQnaSxcDr0Xf35FH1Xg76+IF8S16fN/Ho1pppG5XPSYdspgbVcc54p7sypv
E2GcIyt5TkFM27FyW7/ahlh1unH3zQ+Yh99vP4A6UJtt9xTHnz4HqgBnmFC4LPxwumKvcDsv0Lh+
V1kLG121d7bdrkwi0lhcv61TvqgOkLlSG8/tbRIzP30bkgHNUA64e8doQg/3jklO01LpkgLfVp94
NXKBtla9IpHvytj6aYUV52XWWkTtsUVtCuT14uS8mXykOS369SQyQBB70VSeXTGyRMexp+nvZfU2
KczzpI9Hqyo3MOc3MUlYZlcd6N49+OSLmGq1GlvrnsOKa9UgirFBxasU2yY02fo7q0Ep1moBZl5z
1jpO5EF5+hjEllHe92N1yx3cjHhRx9FcGqn9IOevvjUfFjr35N09t6X/klrOFrjPrtKG20Sbjljk
tkbbH6PcWapxuM99aVnAuORgr1tJgXKAA7CzhPQjKzW3meJzURHBEWZT61LsuJXegI+hpjQI4/G1
9L7N2o0UWhvNJ9VWDs59lqL7HC5RO12asDpW8LWNoVzJOHwMRfKM2tzZI+387jSl1QbU8XNTJ9NS
0WsQsWGBEwRy82DGP8OivSpIsRPta1yY93URLJugvo3FeG03zWNvdAvf7lDgMnMjAUz0RQBNVnWg
JaNVdU1yjqcRmohz6a1pXSQ0saL0XbGKF1HI60lJDo4pvc9aCkcrj1ppnGK/f0DRekvA09mPzStd
vtFGOXNJ2XiIe/kty5p3JbyvK+Wlk7H6CkpDb6qf/vx5zLvwz5/Hh8kBLKUJb8ae//0/ChASiOJy
CBAwlGV+ChOanolza+kkDINQwP4awvI2C9DVoP8ntbzIo/lk1JyXDclVqNOxepi/5KAaOOmfiMBK
YDwBPUZc6+m19gw+cmWN67rpfzRBGn6EstqcfBHA3q8IXlj2Mfqpjsg7g9qZnJnGiwmIHCqiZwCj
LNta6F6skwAQ6q96VJK1QAZEVjk16Pjcy0f9uzDpLyZKBOkaAG2bOYvJ8tcH4gSSXpgjm7CplAEf
NFeTIZ8VCPms3ozjNfbfS09M3Z/fg/bFlkaFr6tqGFyQYn9+D1MLF9/sUlZRfdjW0nSrdMgsRK7u
WkPZKIN5C8/sWBTZRbKgO6P8/TkY6aKwXqfM3mdUE1WPN7C2EJBIEhxnRvMoktupjTFQR28lpFgZ
/CJRrMimiMv7EaTiQWlU3KrF1hxU7OjhRgf9bA1XvRMu/3x/v5/icGca1khd1jEN/ca9DITDJFFK
08IXySkC0TXmKQvqtDXqbJeaO4IVN5OprUx7OKiIUSo7eYyLat8pd3kkuykIAXKmObr6rhr8olyi
nWDqEIfYSP7WfUzhejNrpvLCUSoKfmPXxdNGU5rXGjm47ozf1LhfXQ7PFIAngoQ5Ff5UFZaRbgK9
iuQPaBh5rdd1iEHS1suTbTRXSN2/WYO+vB5XmyOS0ZF+bq7GsZPXWcPtITS6hu6zigNxTqgMLTz/
jR98U3wqX4xjinc67LNoj6PvTyveoMbB0JW5vJCQOrXlSymkiybHr5lRHBpgi5K658Wfms5GgAK0
hiwydjMk9/3484D7YuWlNWXzC3QOeaAM/foZZ0NlBJnVyAvRjLs0BmwRxCdjCMluDNZ/vtTHvuRT
iaGxQ6XAQNuvoVr+dK2CAwvNqORFVWLKBpwet9FL3OWuQ1qkO999qUpPYzg9aiLmEE+draPOJbKT
Y8GhomsHym0popXfU1H62A9cKyyu6ZavbWslG8M3peBXQ8JiY8Lxt82H+LlgNzOaKxV2l4+NSd81
l3kb3zjDXZH6Kzmwv6vAtN97aXz6OEz48ClY4D7++nzyONVbnt+0QAKLbdLSPSrmayImYvTkIQQk
SLErdCfnSO+eIAcGbssqgkz2ARHU3bztz0fnNg3Gs1yu4wgHmSxJV9EQnZUa6YTRjN6U2/sqiM5J
IN/7w7hNNAlrWeyELtZht5PKszU4hyoxT3KMGRV2HVFmZ60RV6at3JdOASipNpeWFiGClJ2FgBg2
zYFPYYyvR+0uJFLd0Y86OmmwMeuqB0l/VflIOSr6j94wkm5jtvtwMm5yZdxP5IBhdg8JZ6FEUsJm
n6TTqpgcbLF6k5MPSFxBpFzGsCDMVQaMI3sYvmMvR3Bq5iU81vQkjOHhr6dRwyYR5Ayh+iZ6Ia6f
g9Kg7af5l9C3N2pPvcShfFmnwHLEjeKkS4lOUGthEDMNAS8HZ7ZAWGDn5E3NIL6eLY4DfYZC9Mc8
Pm2VtIugZaltnuo8vRcTKAFS1RvdPFhxehvoxQbF8Hua16si0heGFryxm8gIukEBQF7Nba91D7KS
kThyzSk2EJ9xup//hiH18TDx1oPusURv60XJNMDZ8H+GE1WmH0Lwq7tgNwxiZSgW6lNBsVeo0c/B
RHNQZ5CA8g5Ca/JA7NF3bc555H3+ch1aS7xkOti/Gb/Q20tC0UmxHYPkrFvZXSeiW3BIL3+eIT6y
z3+/znyAji/lC66fNURDkxa46meS26C2JyjCrmP1FyvAFAffAeFrjYZTTiSPszgksowkko2XcvrD
F9ZDZxrApaJ7GRd9VjjnwhfPTtus/fC5YDBLMv4DZAKF5j+ggVZ1pl+0D1lZos1PKZKpG+b3Gijp
Ma03ffySBMEVBdoCAp0rV8FV12XE99Fds/z8PM9OxHDurdZYDRHkrZgc08hMN4Ppr2c/plnqW0to
P2yMVL7+3dHCV3M3pQJNd2YMhSrs1/mi1PQWLwxrZFtql1gXh3m96jV5pzNR/fnNfNXXpCyxsdGi
k6Wr+mk9loK2USRBZLpeFnjBjcV8PXZm1TiQ+aX6y75vnzS+LPb935QCivLV6LNBh+IzYUf+eW9s
lvxDGT8nUKHhxFdZZvrJBrmbkA4InHBNGOXOJys06HaNZXxzwPHV1empqrrF3pxQoc+nDSg46wh3
LJlFpMcKNd93cX49ekKXCLbRkZWP6ydEkbhL1P/BjVMH0qPSdFrntAV+fcHAx9pK91kQZK0+VVkM
+1l5j7oYRB0/p+jWkmwvJA2RPJpHffxmQfqiwtfnlYgzFs4m+fJ/vTo0CJngaq4Oi+4qSrOtrkjb
eSmYerEkJXgdas0pZ5b9ZqjNZcCnSeCX687r8j+2Wq0ZKni2tQkYHrpthwVlHm9DrF/PembSo44E
LYcOv8dfSUOLLkT/plc3Hxf8/iNo43L39FfBe3wWQdZSVkTSlE8Lp43tZWPF2zDrn3ND2imzpT1M
jIoAzZtq0B7VnMLF95kfrOA06B2sRGKkgSm9WGG3An+1HyhpoKG8m2Viu/PN2MDCmN4Q6I/S8Aao
9lhn1bYiONrtCap0oeqhX57n8XQCqDoGV8rUbIs+xdVRXyv1AySx1qvq4Xq0jC2IZqaeCn271Q6P
OX2NbFbqiPhR6zJ1obcJ+0LDJVxWcvUaibpPRC/1BXmZJXtyvcg8FlZYGxMZZA6OCRhWliuFBkHJ
uu9JpagXYV6X/KJ+21R4NFKbkFud5SvnnG7hjOq1r8/kHr8n0l3ti4VJYIsOMs5ukCcP1syu7Fnd
tLTzpji/gblzr7f50xhp+zTUNE+rIOJmBFk1MFC8vLhL2+lRKtSTmaOr11A0GGUaeuALk2XtyLO+
fCdJyVOXErYDMEqnBb4ImIaokiXP7LhTmbsqCxNIBkcApeUcoqnZpHUioLNGIDQH9SARuOX5Fd6d
xNdWMO320xisR78fPP473e0TiVQ4+bbNkIzJSaO7NhUGBPR7DYrMlDjbUdLeoU6cqiZ8VvQo96pq
tkoQ1yk5iQHqyN83vvHSEkXkqjLZjX6DXndMtFuQPEejtrdaHnkdCe3QyvRjaVj0LtoSks8m0/u7
j81fMpS8vl1NTK2VWO82evTQHt4CubqyqX8xhwMCFvgry+BHnWgHqsdTl7WohkLXUqkJcv9p8HoZ
o2baDIS2REuBZdys7qXB3nw43qussjwcDUNhXvUxubIW7dk6Hxyvzogn0+KAE1T5ulHtC+8SwyFw
qIURXjB78HpzJfKUSEHhv7EUMqYi/82W4oVTKC+07Sl+/P5cQcz07EJd+wOfj6l15M/OkVmgszr6
Qf3BCqNHeHMXRx/2lb/VA8h8879TC/FQagrFWexcT8lwa+bJbq7GARHCsOxtsppKgXdITa57VUfo
X143IRzllGPXOT8BTNI17jPLk6nGVhEWCp0nQsoTxAnZRN8gnHnoBz8VIa6zFkNJQBcueJhiyYKl
CLyJipd4O/sB2JrGF8GHkPX8aQ1wpRhjF8M2AZyAeOkCFTcxfxX+oRqegH0z9P1bpndkZ9r0h0CC
9LQwSzeBFcCIDDZZqtaeABztqkQaxfEK48ihduxHPVuNTPYLQfNGb2RScIuYq0W05HHVGCOcJT97
Dcfmvs9+Yqd7iXRxFMYU0zdTN2wiVhmQmoWvIxJMuOyyEsbakevoMJgpMKTIWReQ/Yt4TygcKi/d
vmS4eYBJ5Ety10AINN3rFBOPN43LPleJxoqIwG3nrNHOPkVqehtOwqRBooxzd/BUBBvfh6roy8Uh
JduW4Ryu7eCS5OpDHNPKVJpYdUVZ0UbseLzTnY/f3838EtSVVV1hwtvn8wFC1KabRrHf8k7ajGwG
tG64FF0gAZixDlLDo8K8ezVgFKz7d4vcq5jvoZ0BHqNhByT1EauKh0TJCM4r2GJIMNiEIZ5VZVx8
/EOyZE9VXyYetoJj273Ne6gYXimwN+dBS/QTscvH1OcTdnIgZDoSA7vQ3BgkWhEOj2l1r8ntJpUk
rA2D95HXGjP5GBIUDIWmW6pgJ1My+RW5Fpn0yU4Zk5VW2w+YKTyjZCSXaQE7Mp02jsZEhP3kxTaC
dlHTeXFjA9f0NJH3ZLLWC10+O9kFZtUFiN6ZxthK6IGCC4VCL1buRHpjhtrrhKJYz1HKSrq0Nn1p
3wXxujad54rcMuZqAEHdHKzaQbyjT2qnveRGcrL0q+BiNepLkVWvkh8P2KySm0hkKMvD6i7FuFFW
5r4dO9QyQS276Hl3pkkjspTN58zHqFcoi0LIMzJ5RAU9ChgUxhukO5glI/q0qt/oNUk4UaLpbmrY
91abUbxzkFDJF4FZTZgx+C37NEb5vV5HNiG3Dui5zG9cNZlyV5YPuI/PjcaXM9AptxsmMXAPQdHe
Nn7yWtgppKppugoLNOFFt6RWp/kMlDVK5Aeyk48Jzy6udEzfUkuanX0HMuI9mPKjQ6gbc6F6FTav
Y9L/BCuyS9R8IWXq65R2N5lwViKvr4xIX+nZsA0cTC3AeJdjnOKfCtXb3rQaN2O/R1DksGlwjfaS
IXtK0GTLDvicXMi3dipfhw17jTzvrZU5ICAfjOyZE4Hnrkl9Tluit0kbE08V5caBdQ2W4U4dAW2T
0Jd6hlTcwLd9lSJkLS3Guqzdd3l7qNqR3Z8+vLdjXLs1+4vComSoeu0YTfITMpiF3MxMjVg9jAyM
siKhUtTpW1eSSqflLXCUMPvZaaQvyi17KZXN+CQ9j0kK/1PSDvGY35t0jZndBy+S2N8wM+oNtr3B
MgkX98snPc9XER4wm9jvrn0cA+kHLmg4JsShucEFooHXVMalrujwxAYjxdIj1+gbuq6OSpp51Ddu
tM0UeJkQGo5KouyT3uZYX0t2TSbzov2KUwe/OSiTRBxJeVGcaNkYcC+mMqPnDKYgjgm5HPcfClVE
3ltFOJCPU1TsnX8llaWnKNkhz5tLYQFYtfB3McBa15kdjSn72a7EUFWkdr4w62M12RCAurJaarym
vCdEvSlADcu9SZBokRJ1Vme+SwQrEleaK1Bm6jqkLU9pqk3dmda8W+XYBIrkORKo/cda2/R8PpwM
KBFEdt5hhitfBLRaErrIuUKmdmW9T6CGwRFiIJeyUxkWtYcJYXa0wY2dWf6xKUi365+Uqb6fUha7
cZCpQRX1So3GJ6A0lI1WciCg+jIvZGp9UHFluEphkT+bvLKD+QHucumoVbCE7k1eMlEeuDkaspwp
Hs+yRsMlzczRI3KGwlPzDx9SpnBa15UGpY2aZn67qvlqpc5TUJsgdqj7MuPa6fSfH66CcRpe58MO
cu5fEhZNKnh4KOrN3JZS2TSw1J1QvK0/8p4TzT9PksQZ3rRpTLyenAiL0J8lcWuNAFlXYpPTJVMC
FYn4GW1K7lJreqY8OulNvAlOAMi3aY62XpAzy9F1F1gnHN2I+mgKxUq/0p3oPFXBgzyvA4zYfRFi
I1Kh5LD4rYi5vDYC1gylpYfQGcq7Pj+S1Kej2CL4zcGrTldVmt616Qzz4QEkg/TS4n/lW8CzqyXn
oA7kRThg+FMS6bo0GS3WRBxepgRQ8qNwGUn9GjD3IbdYFzu1JT1zqnehodxDoXcW40lAxSoVDygi
ztQyXRmB/Roh54U+cwOx9s4I47XIjWeRrNVRP893kfN0G1tnzGX90vSdI0K3Z8Z8okWcA7460fRm
dgSYj8N61naB9TuoNOCs4imuzDtSDXbzBdqueO+U8gEO66sPqlG8g0azqFvDO1lJbyNahq4i9CVi
pqdCTspFYivbDsKmpWTPkylVrh+XaETTaGGaIONId96Koq+QgM9Uuns7qSuPjGOQAhkJGKn+FCvQ
fnqxM9pVrFoDcpz8ohnshnyD0tqJyWMeX8ljh79a++GibZ5iabxu5/CKOJNhnufFUcqnimDj3HeV
+U920+ip4CaQVcocirLIRW326mOiHNNmjxaIUtr2Lyl34xbAQATSWyQHNXHF9Qbv0YM/jnuMvbuJ
zAibeCXB+XPFTtW1qQTcvqJ5aQRSyEdv/ezCjIBgyrj2fRawjexDXEm7HesOnnHxil1u1WLjXcbA
UbLEWnZJ8jwNGjNVh4MMrOxQG6wqDGicmUiIuC3WdaVexRXWzdbnyDRQgkdkAEdyLQVGT7FrYmFs
bIFwFJd4VxB3PCkPHPPZ+WMdlk+lIX6yhxOe6YD4HCQKmWTVtVBjJPI+8HSLlLNv+pCY6l3Fl55w
Z6vrNNT5kyrYWrPYF/UAMbNwyBWL180s/Jj/voiRMgTtzcev8pPwZymXi9gOrmfvLRiYHEQgksrB
v8WIFPNch5ekhJA7tOuyHw5RzDSIQ3LtDPNEBl1AF5jfyT1paPMSFT9NF8MKX0ONpHsjjujij/Xo
jYnzpM8qEWENe9W/6wZlXcegRSNBAHVVkwQltSQgp+3gOsEuMC0ioZwi96LOv0xCi+mRdgen7ytv
PuWjPRMvKnM52fJdRUvb9jlEwUcvj3y+H5DvClWRXUiHsW8fJiKto5RsXsnfWpIwPDnGXp3aA0Nt
2vWWqNcTi1cSqbwz6x6svFtrYPXD/FzVPeeE5vTelNELFt4LosJ9T5Bc5qtbNfDpletIe+zEVTt/
KSfZcwhcdjLMbIm6ZnAbPdhJzlwylsEhwm8DBVRmezpPZFpgrlOeZh6De2+14i1olXu6fnuriu5E
jzqCA7ievzg2PSv70SRgVIE9qfTZmQ76nqX7vfer0svMXudTQ9ETypELxLxydY1ygsJUcFIKqn7+
KRS+pScVFB0cUGv+acixwpc1QSCIYciy7atLeRWKyguD+in0W/7KvlVcDtM2AVdwZ3G3W5ssnVOw
jHTttu/Nt3gWz4ztdF9LgLVnt+rHI+VzGIeZWVZabPci0g/Kq6429oPWLB0lefLN7McHZUCfHXh9
CsdbgZIp30itsYnJVYjnPVTiXNUYlDxnlDEmhduQbwMGhRvP1wkHvYWxzfyPdwYGceCcSnidSZUC
v2Cx5TSQvSmYa6a1nZjq28IaPQueQRuxAlmNcbHk7q5FEQZrYCdTGBDq8+ZEUch80v8IsF97AdvJ
j5I9SqxVbrA0G3Z83YoGEG3+rMnsFQNDyl2Km6e0imhnsdnt9lI5Xpe+ej916DuU7qQSAIRb7uDH
R8lvd+k4na3a5Hxbe7YNXwZBkW40RCJxLr3aevxexmYDJ4LD/RrU/rzEQiwmJT6ePALHn2UjP5j2
ASb8rBJpH/piWGYVHXEdl0hLb6dTOZlPzTDynEJdYp1CKxCG96Ze00DJdS+spBuzKF9A7b7oiTv5
1UZpO5rYafmsjeY1f9HKr1QgAJklvJDwvGQadcRl9FuE3D2RwbIh06Jwg6o9yoAUDD9/C7Vp01kC
+ZavXWoOfbooTV3c9IErxvFqkDGbcje50K7JpP6Z18Vh/l9cUKUM7RX+yaUV+7d55bxyUnHQ5P4o
bCIKwG8sOCZYBgmwdlsctJJ9V6lne6uTHuclT5bqOT3EpzGXcbIAbCFP2mNlEeihBq+xYS/ioH+J
C3VTts0eQWvO2BnOpemNE8dS9byQQUFiFhrMFUmDzMzGIXZ8gnRGB1lbbW1kI7iECo00KYluAM/s
+IY2Rcafbml+lGp2Jc93rIpsR3aeOWduYyh+GFSyBBFaYaxVwDeDxOlKeUWA6L02GgtG3CKaKHum
naz6a1VJ3nASEJTIOp3r012G7mOUdpmovTDa9hkRBvMprlOGO2GzM5T7x8DaJKEBeUdWWi9Qr01L
f1FNlPmNGnqpLDXQz7WrurMfTD+WCSKZzrEDwz9AKyhNPGN8Xn433s3yy7HTt4iv1jEcE2pHMORx
Hb2ytZeAzgMT8Z8kFgtCph6GerhiO3kNR31Nb+felujdN/YDCE2DzypiFOtv4ZyFPvkaj0iWBzoJ
w1bK43hBaFYKtXb0kpWM5VdLOrAOzsFsqvFjAq47+Q2A10oBsyBZcuXNKoyCqMR+sD2HNUDCw+IL
wo8ER8f9a1lZe9apG9qMi94yl7nB+/1oSUaKsbXNAe+rI3aR0XvERdIyS5U9cifFbUQRulUisSW0
CGuWg23Xdje+gmBxEmAaolx/6uhverEFn3NI36MWsLnU1DX7sPYmmIxHI6T/BzB8Qdwlug63kNK1
nv5oWds45+X0z7Qh50r2A3kwxSKs6KHxcFeBb61hJJ9aNmODKh8oLdjC6WG0dp4LlRCacNSPeiPF
fMgZU1Xhr+mxARifGRG+rnpW52/VaLp17OFFd/CHkmDhi4BSIQb6roU3jdEcVTW4q4W4mxf+2UHJ
5pReGuXYx9815CLx4p92bz8lWO/cJqT+a2vjISysG4ddquvX0bs0Ob5b0BoQvbafmaljXNxmxQ/d
pFlLRtLHwleZQvYAh26NblrJjfPS4swoYmOvLMZNOvjboM23eZNvSFh8TS1iK+J5DLA0uJiqIqiX
+kNactYgWah77IimYUxOdkSZqN0OO0keNjOsKMirh2RqmkVDfeLKQ/QA0Gf1UVRWij5Hn8jHtBvY
YCqMLpU94NVEhyoymUcTIH8ru12mThctHfDGnDUi1QpjoqTrqtzmmS9v5CO0fWVZ4/vz6smkfdIe
nNTY6X3rMG2x2yRAse4pIzN7upRREHHX+lOvJWs/f21slLdGdgBcMJ8XLT/Isum8MhVRRgF/V2UB
vJOI5acoPM0uTrRcbzO5Vhe9UV0pPbySzoAt5MCMdcmumRDK2iJ7y4WPR433RgDYo21MbjHqmqtG
wOcoTthZMuspAMipyElS0nymOoNaVrGGR7BRR7JC2K/Y4IUivT0YQf2uDzDYfXuvydm5cvqtqs1E
aHIBi9kRPjnhOUwfEoOGXTzcS4X8w5DEXVLStEUgLsX12sjzx7SVrzPYTdZgL7tePRdK+JxWVQ2L
L7knKcZ2GRGsjoVyNXMsgPWswn4KXWbSzIuiePT8ITs6QXGt2RLHjWb+3kcldfkshCtkaVZBnTUx
TAjQ8sdxkrdpZawqCHC1ifqYD3DwGSWJ7dDI67PVvN+RJoYBuP/HvpPP/eBKdvw2/y4ANiS4sFjx
yoUd3BnJcprne3SUnNBkw4laiw/AfsxHaa2Qu1dWEv3CkVMUSPGsAO0KIsDKMdkPN/j+8yQ5ZNE1
oQhHq38wOokYGkEMQsbzMoL84ADnT6ZuYw31pqQbVoMT6ArncZrQ6yUTGgPEqUfbZktja2vOYRC5
NrCbbM5uJF5tSaAeG8qTbsaHohpvZd2hN0+5+f84O6+mxrF1Df8iVS1l6RZnG2MwuW9U0NDKOevX
n2d5au/d7XbBqbkYBhtoWUsrfOEN5NkVu73uVOTd1X0yMidFVzyf9opcMVdK0R0S7yEvyUBAW34o
ZOpK4v/MtPJ17JF5cH3vV2OHL1qVfQzTT0siIU5BZl5OCxGkm9JrnoccXXUNkFysqDsdxxayjZI0
OWjvsQAgBMKqhzCoihr8j9hxTGy3fI9Kd9MQ7yZST+h4+kcD1wBtkY3PY5k/6tr0BLBaRjON692G
fnO0Aupymbt2M1Zk4Ws3RUsYPnbDYajcnWpW85EUr+iz9YT/zFUUqpxMuCoo+kcjWuxJLBpSXq9v
DLO+Ne3ybuBPjah/VKLipsq0rR6S3mMuFswqe3zO1XgblBP9D3XYi8Tf2e0Bn567wHwePevF7eon
003zRcGisAd6eyXAGbrlj3Xi/fSV6V2D2XmVqA4V6+gFU9UXdJEQGLO6m2z6RaXlJ8XVHVjKHL1c
jWKYHN0wI5m1e3dOuPCZjCR/kZSsROx/7hrRASmoKzhi+UxtXOWqqV6wj5pQbcNKIFT7O8UqH6eG
YqBh6SOeURxxBUMleYwhSkZ+Xd5WuXcj8T5drh7RZFrgYoEUO9JelsNOQLk5KMt5WbWfaNOjOdzO
upoqnGSDllo8j3Ky4qGWmsK/AOUBPCGdH2sAW6hLaFn6YGnmAut21kNGg9xFjkq8pJG4dYr8GYa1
D6rGuzZcBApKEy/C7E6jTmrPxwaIuRm9d1Q/r/QQvfDE/5HH3nLqlpZFOkcbGL0gMQemM9ft9tXU
y09M3oiV5Lq2e/QcleATAUY8+pLqZYAc1BmUsml/JPa1EgyfJxCJ1yZ7T22f3dyqrigzY9zlEQlX
/SKcgscQSNUVlV5OG1V7NdtofUq8qMtQsxQqRhCYr3DEqw0CZjQGX2x3vPHQMJtyu8P9KGPdlkso
rSS4TvlGk5owyUXf7kOPLOPqdBLRf/3JMYbzJ8m1oWSfWVxRyR2TdWTHn6eYOUgJDlqE/EXR/6RL
9jH19av6ORhTMWuQSReq/aMCW2QnzUMYpzO0HzbAGDdWHr5ktdy/JZMuEET6Yu162qvqkyDIT4RA
/4fZK4u0r8hN2nYrnwRiM5ue2RDF2XOAhstMw1bDCX4pNQgpCW4JzXFhleO8CYmJVf84KJVLDcFc
CMPgULPJfGQZJEnLVdap90Hc7hHkwiHJ5JkF6d5BqYyzz/ylczXk12+lXQYSbz5+eciMRAoiVxVC
hOgYj4ryKJrizhy0e/l5siFDs16Lf1H0KCKgb/GmQVepzkvsGeQfglG6s4N8JxKAp2URsr7sZG8g
042zRnRlVOLtNF2gL1Pqv2mM4l5YRYDw10MR0HJoQmMRDBYN+e6NxpBCplbtyiza++iszxX0ScBN
J4+eh7B0AdsZ+58j+l7kW14ULzt3HpJYg21zj0NbYPHhIHjAQplVqvluqd0yrzmTnPkQUU7Vx3k6
mcGcqpPKPjdsKWYhja4e1d6+SxsTrwv92ov7W7UOH+zu1mvyncpaSBVChkE26U1lHWkZU7k8+Ln1
hn3RO2oc4MP7ow8cabIg5YwII2QjdbhMJ5qIlICErVvadbppanUVqvY+xibiFReV5J/Yzu/tp2Hc
+aCpvCwFVSKOpG8FTVx3pOAfzd02WhAz7X0nf0xwfyzzwAfqU+MslO+CiT5NjR0U3IN312t/Oc6d
cHCIzqlVhSZQqtP2A/v4GXoTWGxkf1WyhLK7ZqiPmTm82Q3njmZ6j73r3Pq1R0xWjJupmFZJHD4E
qvsYQl3ohvQnpl0s0NA4nOaLkmfzxg0OeTIdRyN5Df1WW7ZGPgsiU7/KOv+xrLs733YEWdtBr5gu
effLNf1gMSrAALSkXU1dU3JzAzZigGuLJJqneJglgbkZwWvMKm2AVfHsGqjLNMEiCNW7qkBAvgUL
kPljOGsgQIADYN+wPVnzlZuNYh0h1dyNeUT1BAFalHiund5cj4yUnX/UznCNXC7bAYWwQAQf/KGO
ZjsKfUa0lOtEDmUAzSc0abUrmTHH72vlKfpT3alooBM7hIC+7TSZFTnWdDfeTaSory3FmVlIXRiD
0p99anNy55zndvqWWONtxDmUq/qb4jjXQLs3EfOnSsuPng3Fru+cOJihb7LV03pR1vVLL/f0ifQ1
j9Ynkm5BSFjIMcqxRLMD0A+DVq2VPFwFnU6XgMitlOdM73R7IAL0SdTkIdbVV8tGO/+k5KeDJgXJ
GehQwgaIl9N1iaW4NKpNu2yOss112fXPnRhZkXeplt8TIB8Ty30PAw1PkOsKp72qs3/GQXYddCni
k+MiTVgWU/2jDZVdVFYHRwAUjczhWKFA3QeNtp5op161IU9NGW7MuHkxisJghikfvopbDOa8VwDd
DpQeqaphPYmS6MqyaIXUwYZE91XORUAYv4amONhhfSfiB19D8JwnjJLzTTMfGrE1rOjRLax7V0lf
IVrPQYgdJIvfHuMfhHFbeOD3kx/tFFVZOHF4TLVuXciSnby02VgPbdu9y5XbJr9GfOrGae9O/Dgt
rI0oHYLWyHOvKjvch0wYub8HfAZb+Pdeia8Hgy+3dt9yOXhDY3OYmnR3ih7geO1Vl10TMn4SgIZd
GQ2eCELutx6CrleaE95Xpso/TuKH9gRwhGiPCSOIhj5+MYxuNVXJteCz953+KDdseDrHSehbKfyg
ZdOrSlVfvIGModXb3fRl/ibnWVboeB96+UogGMfC0T/9Kd5barGstPjgTrdD0t4MwbBqFKgrumls
BgN34lw8N4ir+N2+D9U3fQAp44Dh8Lw3DU/JIW2XTWt8KtZ1ixdpCb0lKevnCSa3YmW3LsWzMtZ2
mNJdqdXwyyeY0++bHpB4Thmpk0Biz3hzR/eYNurSSwbsxJq3KKle5U1aXXLbp9iEQ7QoI302DspM
auJjqnbrevZTyfBHqHbqsn6L4R34IHsl9TGaOHsnEHuTlSDF74/C4+hoWRVNwi5euLJJcyzKaJnS
286mm4n9Xo6TvP3Cyn8omvXWVMEmQB21TpY2vlNmrGx6rwDaZWycyqa+a37EyM9WSXdXV83dIOq3
LjK2ta4eB42CgxnPaf8dFRQBfX989av6zkS+uIv0Q5jht6gW657RS6v0RRmrR2XMqHM7N8K1b21K
JAJb2SKAMiLehNbcunLlTxAy0bvTiZT9Pto4Y3oYi2pe1j4cLoqkcVhdRfpjlusBWMj+FcA1EXA0
UQM12dF92fmiH8t3hNURDE4a6P0xdXWTvyWENFC7cLp+E1HzejDj8tYepuEtFDqwEEcJblzFTg7t
1JNO43j4pjI3hjyeNTE5jNazmweJER4hRizUNKLWAZdGAAj2nFWhWOMhVdeuD5jL2lr50Nw3jdvc
9242i81g3LaI/laI1trdwsanZqYFvbVumtqV1e1yDjjrZ5AMydJRRXCjinw2xhlZDiZdVDr0ceun
vntl2UD7nBhMSNB3126bdte8U69El7xyFyqWTiwsRfG7RZMn+h5Cw9oeu3orULUmpeBLJdPGziAQ
h9bW3uigg4qCZnGGEOl9Eun4FRsbLfHMbYUP5D5TcaArPPvKikv8uDCyXSRtq2ybqPOBhbXlfHA5
KobB3JohdtZYQwnrl+LaZF5x8IxRVrUCwPJDtGTbOUacN0ElRnpl/g97YlYHcT8zSvu98iMZQIhF
7LPjEz1z+rqLME0eza7/DFWM89BlpBioi43AZH7vNlDtAaM9Yow+rk+v/nmrrJAhPX1bjtUC35No
5/zvvdMPKKEkeyZVSLkGZzfMtfanfxP8CaD3oZzbQ1HI0tdd68dIU2gUJ1CknbmlCBetBdIhty2f
zipfur6hctnoYMCVuNv97wcBZcdNX2rXkQUmespCW5mdvkW44T/fen2xdpPcIMhSp5JuM7/5z4+N
sRU7FP+bcnl6t/L0iRPCabC5fQRXZmDn183TxmeFpM8KrihXos7eRhfUBVTK0PXpQ+myrYPjk7iP
HWrkHeB9KyESDGwKu+rjlBa3ekiBndIPJ2Y83mkUNhOKCzO1BkU5UJ4qiqieI0r6XquRdVVFkA8K
WmQwvSzAiVIl2q8kAqpmezdG1b+u0tq/VjS1mTanbynefSZ+2S1rjpd+6ReBvQBxlc+GJsx2Bfnu
ld657sOYOP4h9ro7jWT0QR1ZO0L5aBRP62bCxo8imiiJADhThIsUdVKsc6twAAX0773pZq94cTtX
bKY7qsLDnrC+3IRV5CwnW5+emIoow/TmEzKK+ARG8d7UlWTeGijH9GZf3CXxhx8Wxo4BjhdVav3q
M0+5ERH9wrE3gPbVyjt0UpQJpXW0Ib+cvvvfS93Q2uLq9HrEdLLAnq+pdn2l96uix+qx8392fvHU
6w42vSvKL+JHiq7F3HcsQdaPaWLt1za6n2O5FRjMYV4JBTYNbGQDC0L6VldQ26ww0D2950eYbIJQ
Qf45jptrz7Jua7UtN9SqURIf0+4RFeZ8q9HYn2Wp3z+mnhIsTPyd54Qj1W6KvGzZ5hSTx9a1YSoL
3HpzigfKwVOGpVFwNGBm8Qji9FMLqugQpu3WDcsSyYu449C+ghbd6N46T1T4jZVaIPtrBiu7jcVC
FDgRKL7fLAIlLldILBdPcafTgJuGfBPkdv7U+Cbd9wzMvKkNgrJSoM/txIzmJlyDhS0KwGhjPKq7
JI0O6F9VS9DoL92Qi4OPPTOxcBStxnifjAl+fHbbbCPJeFa1oliorRdBIrMZ+cAzrrR2im7jpHN3
A87tsylKhsNYph+hYtVwwbTyHijvD4oPD04DkFBM91HdhZs6okjhi2HW4lB4yETnr6jHgWQ1Cnub
WkFKC8BVNyFkV28ylbuksWqaE9CEfBWLY1Av+dxBNHrtAYDqswrqsMY/o+tH9kS+DF5KjzRTt6eX
6ML0ewo73B0/TOSv0YyN5qFnKcvTX1GMmI7R6vSj0y85eLOiQMfwn94LSS6QYFD3eB7sYmF2TxG8
1L3uUQ8w9bSHnw1NFj2admbLl5k/TSth4ZxKwNQ/adINwWmSJwRGjXU7VP1LEWTr2I5jLAoybMtc
qi+n9y1YUgu7VIp1lZv9C9jSrRmU7f2AX85B9MTxp1+D0k37mX42VQcMeyyLlozQ/QR9hbYdEPXi
NRiyY5hjK0UVTgafSQA8TwVyPcTN7n9fLLXh5ahH2xQ3nH7AiNylbb/qumJvea154yRHgtkdMvAf
ruM+pSmqO5hcRFpr4UrGBtTrz2Cqh23LMM0b9LFf1ZJ2CVzB8NaCBXHrd+nn6X0Uuoy5k9BCt5uI
oqlLOtjQKaPtH4TXGA27j4JghgxPK2FnhdnSiSs6t5WYfvim9paNfXIMAD5tJ7qcwPWh/Zt5u/b8
6FHzU21HdmbQXG/wuS1iY9FqOIa4WLzrqbetMrvFBDzp9l7Kl4Sgc5YQVs3H0amLOS1em/RQ7ByN
rRZ+NS7abBU2zckbw6IKqSk3sOw9IHEyuzC8qFtjNgg2VwNBrozGPm61VdgM/LGG57LlOuWyBC9+
EKnpGtIIAzNOsxXz05up0+w7fCPXyNu014MadNexwb5GlKWiia5INYL/vudTv792PTKuEsX7eYwE
Urg0+i7Z0UKl57Vqox/C6LVbrukfNZvf1vXmmI+afyzlF23AB9mc+kcv0wqy4khgX4a7qUOIutcy
15kh8xnOi1Lo2AVkxnXTTQ+g7/Ult69uJx0LFsAcE3mhfP3bm6dve8ASfo4IU9JuPT7mRik1mmfy
MIAW+Yn2TzZrKWPeV3RWKztXwH2RMKZ9sfKB1OMR6IDhQ/tjLgJ1j5pWdg0KP61Vc0c/3MXStKuw
6Wi9HWhUez2aFWDdTE6Uqna2oZPcZtVPm93zymoGYmcb/yorNx3cROkWQAJFrjUYq0OigIYZ3AH8
keE8KRhl78GfL1NIfTdGYgThrAYXGaAzf7DHrL8LFLe6MzfIUR5xeu/IA2i/EKfNoRGuglbZWPCk
IvszEvY6p6iWKvVKs0MQkBrw37EUYDerF5fjmdp1sx3HftHaIXgr40lqr+RV6F+5KYjdwTFpIcBA
EHa60ZRqX+rhZw3N006NfeGUn8nkr+VFLS1f+FZyNGg7RTJQ8W8NUcDRwoF1FuggjkRv3hrtR+e3
GzWFb5CAGa/fwjBEIF+dKJi5O0Od1kpPcz71QQYrQUIzlIw0ckFaUQZMKXzrH4MTPaNCROhBdFm3
6pvSZ6+SR2J6mjYbvfIH+4p+6yPrdNsHIkFLVRh8Nl6efmD6lYcXerfW5HJ3spWlatWTG1rNeuIg
xtc8sR4q9uaF0Cm0BoL4loC7wB41dm6HxjmOlt/vxr4A0iw08KLUq3HPaJoPGELOtlDrAfST2Tvb
2AP3ZeCFEYm2ByQwPLS0ozbuBJFlzi6hXRtJTDLRtsYqRJx1GSHiS9jJL3u+2d8Q7ETaFSk8/JiC
cGoIUaNt0xstyVCtKYiVCbGv43Lw6qusrrItVUTUXORL0rb//ISk4xW193BpK/A3LKPLBZiT/35r
ZlSLMV+rq+0/3xJs/fBDSxbpym7fFvEr7flobTA1B0gHeAFGxQ+tSkS2tIH27YSn52tcr7ekrQ1g
S/GcgyBBtZUvCeboh3pUjjBoddCNk7ofSgpUk5dv+de6oOxmdTlkyxRw2KI0gdH2ZuBtMxyotgM1
xUUqa00sng7I0kTfISUZ0mhKxQo4jNgHEFxrnrchLF3iCTReA/AABdEhnNKPwy7RxxukuAzXC5Zg
TyWStnXX0OtWYaWpJe24lnBjRGbWa7utEg7F9dBurKpu954uxJ42W9v63a5s2mUeqcBDTl9airRf
U9AuECtxdDIFCpFo0vwl5WzphWqwz0NUp+QpqaYRNodUJGnVf2cCeuFSllARNAMcharFueSvk9ih
qoA7gA9gLOB2wGrtr0lVGKX+Gw7nBT4f/gGujnYiREo0qP7k1eEekOt6QkeFwsPCETXW9MomjhcS
JZ/rFV5G/V6KC309lhdY9H9c9YzNh2VMrTctV0Xma5cmN1MQHySJ3i/r5VB+Q1m8wFP+42LnKoOJ
I1T4VlxMVWGex7eYJ8wlKf7re7rECbWEhZiXRbUES8gz9QazQV3FChzUG2C5ZOCPGz+5bmGt2GBu
pHpCVDlbta7oSUc7TCu/eZKXJo2KjTM2TzraK6ocht8YklUTobLlJkiljc0mbpGVpC26TqNiFaXu
N/zX7651NmsS4Ze93ksqUjPulNZZRKWFxw3GXcT9Xw/rpQmKYCZkU1uYhuucjWpXNBoiVJk615T8
MWPkPKitI0XDEBkqOZqScGryVL++7N8GFMh+IJOH+BS+cY5jyc/123B2OEPXVjGo84YIqaztqx6s
ko04Gt1vjjoMzqfxoN7oRrYeBuuIJPhBGMn6609xQfyB4oJwcPh0NfSFzsQx/NhBQZ7mFYz06jn3
xR2AtTmg91UI8zZQTcgE3fxfXBJBYlsyuvnf2SUFVmTIak9sCNy35Mvk7jHWsxsVijft7euo/xcP
mD2VLdXGMfAvcczW8WN7CHVBw1ZSTpr1YOME3ax8B9Aue56nwBIS/epf3KbFBW0U3QyEf/98vG3Y
5JZfyU7y5EAjQYDC3KBdt1RHZx52K+1btcqTyOcZg1nKwUq9PRs1N+dsQlVWUXhUVwA0Uri8SknE
CewX0MGOuh89IPFwZyTe2qFQc5XErXeVP6kvjkCWdYof4wT5J1UdX5RE30mWu5n6vwRsNG2q8Mcr
PrQQkUvYHVVLFV1r70yC0HnXUoe1yxH7smRn15QG9HJnoDJz1UlLsaxz13Qy8GhUjorCflEN0aur
lr8qH5R7ZAb3iKxgdIp589djf2mnZNRdzXYtA36IdjYUYRRVsaGgZxROfCrJfe6t6BlGIzxa+Dp6
OlG2xCsp+YEp3yKIv9MnvnD88BAcWPQOAgIsrD8fPoVGJ0RBE8c6uh5Nk2xJ0O+8zNshYDWzjP47
C9ILy5gTwbHQQkaSBsGkP6/XidwEzlyb/4jG5CQ59DKMpN10dnGnF+hMdZtep0BHtp1p0TxIY9Cn
83rQViDB10E/g/YDTPY7adJLn8sR0q4JKWiEpc72Vm8UYRyGrTmvkLeQaJOeS8ixGOhLQRVdBJP3
DYv+0rN3qUwayJRi6Yt+yJ9jkSiBBkl0MOdTXJ/+0xE6MUIN2L267biuhQ2ehWKVavk/RnpNX8+9
i7f82+XPTslS9EHXqt0/jz7VKPSSwEOXm+teMatC2nHld9IFFw7LP+747OkjXQCgVd6xxNuEbv7m
Cm9tRu3CY7ZJoXFN9Z4zcFh6V0Gaa+C61RvTN1aNpy3l8/8+wLykNMVzpDnpIJvm6OcKTypdCTCp
KgQN+rR1Yz15zDGWmlG8u3a5yhsdzPhRL234Ee1GAmh1Tdkk9XdiFn+PjcEpQ/cRrXC0fK2z2ZBP
SjX1SmfMJW5UIuQGcLsuK9BS6TpiPOOWDsDJbKW2r9QW11oTLSb1wWz9TWOGqy5tv9ub5Jz/c5vm
E7ksCJdD9289qiCMRiodKXIMbk5LiqaIPiw900QtpiErgm4P6qIaQEMDt/16bv69LRlCJUu2ULuU
Z6+UPPkt5CDt0kcvaMy5TTNRBWkmtUzkXqAVypLmz+bry/29FP683PlJ79e5ohcVK7GGKEHbvZdi
SvUaMerUA8uqf7MNXnrWBKi03zR56J4/azfO/NJHfAnakL62UNwe8RQKENzvhn759a2dgt3zp6hq
HLNSnoV9/izBQPHHbUPwH0CFzDu7NxaZVaxOjpZt8SqH1maOuXTg5S5X2taL5zR3cqipZqxV0S7+
1efBLU4/CRSKs3mOaJEhS3vmvPRRNdDqVVUOb409Ldqsw0qtWmHYGfsreBqvIdL8EzLRLedSy2/A
Z/omxLs4z3TVxdpBEwzQ2R4YeOhoaH1mnqJ3DAroBptLVcTYXFbXctP5+uYvzrPfLifnxW/TusJM
IkW8y5xb1BtjJ76rAN8HKcocBVBLbVsp3+nKn3Rp/3r8OucLqlQG8udnK8mLhEIDVE61Snt0whyN
R2sWkDDIoZfTXeJ2tSTF7ap5tVF6TKEGjUiTFDRmoFRcK2AtJg4fXaNSoxeolMSBQ106RGsOwCli
XND+ooOw3ZXX3jQhWi3hMtWabVP585wOX1Elq38zjPi9qcJyqH3KYf5tGHW39tpB46lJLFGq7RE8
v0KnZhvjjNHjktFN3xxcp7Dkr1GkwKxbrqriWXP24MBk18CCqLuPwroeE3Wdxf6Be107krYg8dt4
o26Bv0uA9pWEHZ4IR9RFnvDUXUr4cCJuDAJQkaSrLBcr1ChvG2/e9d6Beui67NxNn6GG7lDl1iES
m5b6nuXD2hun62kwZt26Ac7rxE16BbrQBKgPlgKFj869NTLrvmjSdwN4uXzCEsgkE226xy9VMT6i
OhVmHZyRHDyb77x7SfKzUiwKfRtqLz9V0Dj+2D80fAyH87hShwe3FsvKcSBJ4A7KUwaKN1ZzZu5d
AqTIA8NDuWSHOtxPkHnXUehvBtcIAALsqs7YRvnxXzxwJOO5cZmLnu+XKkK8IFJ1Y9676VKBi2Fg
BmFyu0UzXcWptqrD7Jsjwb50+pGIYV9uWABq7bO0KO/dmH653BoKHcNgMFRpfi0pAJLTNnkHQzUX
eYGvqwSDSbKAKmHGUWEDL7aCTwnPjsQABpqWbL7PDRsRc+S6AZ4h1bWchn4nN+QkJ9CVov1Foc+U
vN2OpCGz0noubNw68vrR68w9ynpg9t7kilQqbe2P5t5Jm0OSpg+IIB0y9J4S2U5RWcZEMnuAZh/y
IXfVEUDb2vds5FYsIIq9894F8GWYrxJT77sOcwsWbqQb9777BnhhVwgxzytxMLLwSdHbNzVMYbPD
D0ryCo8MLhJWgEyTOv0m3NBlqnO+xvCCQeneUA3cPM5WtWdnTuOOHFSSLcoBtdS17nGsQRPKgSIj
3Ohj+QgEFFXC9N4I9p3eg6fDKDtID37JaKMVP+h3cdfcNaJ6zyZvJQxtThHUu+phGhaOWGK5Us8S
ZUTLZdThb6VbG054RyJSt9Vd59bX8DmBVqboMqVhcAhz98lmTdGgfzyRdb6e2Bc0Pwn/UUAyOaDx
wzjPhzwtyUWfQ2bzgL1JBkIXhG9InR/cMt3DfqxZTq2r3CpgHVN9lk/uA7Iqq8H2tl0LWU8/SvB5
GQP5JHdhBctTPMnjbypqmtzgzh+O1DfUZB1Ilij+3HLtygk6M6cTEETBkxN1P6KQ3ULuTVHyrikS
DtvM0307tPeBlCQ4MRdqTTx0ILvTCkREmyxdsOZxgyxWr4l3wORgjqNfag7R1oMlY1t0Xt30rZb0
pK+H+eKnJ9HiBlzkAM2zYx7lQ89otdg6xVtlwsINngZTR0zcWH59JRm9/DVOv13p7KBIBb2nUcgr
oTVY1LTfze8cmi7eDJVwLDgxLlLdsxM9K9Os6eh5AGrQljJ9Bja2ipm0Mj/5+m5O59pft/Pbtc4e
ez1FdmAFgTVXhv5hApw3ZNZOjUfKFfE+i7If2tA/SQ9vmtvzSQFcT36EVXwcYeDedg9t3a+/+UgX
R5ianFwwmoox158zMexLXG9FBmFPNE8Su+tImDGJ5VY34ue64TBwLEy6RjR5pPIKPTUPBXsK9+6Y
Rd9MrL/d8HjWuEdRtaNrQO3sbICAVPRaiqjPPPAmgHcLyfGJwwZxi+5J1YJ5JzFBY/zeQ/+WCkQa
AN5iTK/MOrnroWSYbfPmcox+PUgn+b2/nhtNE8I+MDp/lWxrysdu1DJH2nIS5GrGQvKhJPYWCCLh
96csc4jSejrlVhzpEjybu+EKj0UE7fJ1WpoPExYPY1Mfg3pcRwAJaUD/1AOITLrn/XBgL8eq/ymj
h3ry7qTlQtm1MzgZ88BqFo2bLU70IomP/4eDAb/FKytY1P3eRgS0AsPy9W1f3E0RazZU1jjxvJBH
zG+BoUosH+dDz+oj2M0S86lNskOadWvV7ZdKUj7hm/ZaKOqLlqlPToWALpsnG9udp/jXwtxIZHmW
O0tZgWr7DzMw5gmAbYlm/fqTXtALZd7wcEyqfvi6ne/7mYpvZ6MP/+xICS5nrgbCwsgeZSZm8bxk
LJu4waIExfzNtf/WC+XalBw1GdUgXHk2Z+u0anJNmEwOsk3kZF5z2G5JO26a2JhRnrlCvng++d0a
b5htiuLa19e/oOMsr+8iYKvTPmQq/vmUsJJX/cxU2cAm/SBMba6G0S212FWJ30EhNff88AP3ZAP7
akgnj53o5rGtQFEQVP6Ku1xSr7r8IA3wME5Z2UmylMUjB9QuwdqcxD0v8q1O3Ujm1CTAW/pMNzgN
b07EAglF9yIIAFP0PMIBcukedKb5+P/YHwwZJZ4vRJMkhYoOdc+/UpVmQjRCCO5VtkpDHbyO5IOV
pNY12aUMaUVrgUe3liW8Cskpcc2fXqOzfrxbIdcW2VMT2zdxA01GMpeieCU3GEn706zg3grZ+WPQ
oHWUX6cQ9OROLHXg5W3jQLUx/HcxThsymK0VeM9yV5ZrU4GpE3nKUs49+TNBS13yJ75+1qe59Nf9
U+onaHcpd5zXVVXMadFJYa7J5FrO717kD/bNaRuRD8egCCEDbLVMVm2Gm4pRfdO+upTi061mUzAZ
2r9kyu1CKVQ/bPkEpPQV9UR5/mcQiOTdGpABvrnjSzk+TVZ8AEydM+G8ueGjqqW2BXuQ1tnOSkGc
WvMCeD/QBAjg0pRkQnW3sPdWHQwEuuzIo6B/6rSKA4g8JpFybtXqA3+DFUbZ35hJnao958+D1iy1
J+T7sJs7qwZBxx9U3aisucxiXMlO9xxlV2hozIutPORB1NdeupW+rSXkdxkh1TDCoAY/xnb+aEXr
vttkUbP3RgOxJEiFaH+nMovJK1wOVWuXwYS1igbh0G7ZVOkG1vCNzBLj1F6FaBrWnAP/PH9FqwCM
1LuOqPGbp3Ahe6O07YCMo3XJs5Dr8reTQOdYziG2Ys5V+PBcDLwu1OIusKTnDLpAeY9CvqTsSGuw
toIz//X1L8Vo9L7Z20gf0bM4C1K4vTaYpsaa523+jiyRDJMaNVvbqEl9fSVNxq5/PVFSYk0mTTa3
++eddogD1WT97DBIm8W92830gtBC0NRyOMQqiBlOfZeTwcsYaVQK9L6oTxjxUgn7G/lw/HD4TOz8
TpIrA/yT3e4oX7ofk+VspOCjkX1TwJE7/N+f2cVGHiVjk7L7n5+5yeKoytvIOpXdEFSZh5qysJR4
W//sxn0PQryYvgnML+5EFssShIfJuXNeQ2hAwLfUXK25LvnmXtsckUXdRMXcLloJnH0X3t4eo9Uw
FW8l+nvfN3wu7gwm5lW6ynHwV+8LYrwfKIVlzUksV52LKlR1kBtRDqDf93ehKL5Z7ZfvmVloUCuT
3rpn0zA0gqatW1o8AgVFBLHmnptuAcHuPH+hpDVq+fpSrnDHfbVLj6aP/U2199I6IGPUCcYodGvn
QJAs9C0vymmryb1OPuSMxoYUKKSq+/U6uNBNM4RNQZ2ciLVgnnfrDfAeUIDpLPbO9Fmp1pWc8lKB
YaS8HgIFrpWtBXGnhsJLePf11S9NaBzJ6aACwLT+cvtRI6ccEcDm4rCDhSxZ44PQpbvBgCTcPeq+
N7fc4ZvD9dJ8AmaB3QxVfTwBzp4u/HQ/qUe6abK8OLnKLOfwlAPsED/K2PH77Ovi86SYbAkyC4pj
Z9tq7qVpTNeGdAejDNkiDQHUGJ11Epb5ekgv7Wscof+91NndVWZlInVj0wLCOROIwsKkAuRQFfn6
MhdTXCw6UUoB9iUQmv5zL4pRPGu1Rqcf4cwiw15JqVzC1+tANwhIb2xxgybcCq1mPShWUxT9lP3J
iq3j1Kd0q9evP8/F2yZYRGsRr2k+0p8fx/KqiahNUK8X1ipiS5B9AZlcfX2Zi8cGa/I/1zlfmShf
YKJS0PgvsPsc1PZV9gM6Gi1FPCxlS8iri12tBUeBpGfbetdB668H1/1I0X7IcqmEo22mMX6YGCu0
rtYmEYP8vwZxjorZQrEXKA9+s84uBXMwxDjq8JxhTzlLXTpg9vQv6AuqVb/x23qNtLRizxpd2SVO
dff1GF1aX6QojgNA4v9IO6/ttrE8X79Kr7pHD3KYNd0XAMGsYCXLusGyLQk5ZzzPeZPzYvNtumbK
pjXSmT4XxTJJUIh773/8fXTHnI8veWlouZGJq+GoubJdbCPSrpWQBinBFespja/mB/PlW34h2QWH
vCexDapoz57GeapGGswMbYUCm4+YoGfo021Yw+TFpFdebQraYoZeGPUfXNk3ZjAeOVsmAMuc8hs0
ei7MVlbGGCYLORWnTQjcte6CcTo12boWXeayELaJ0w/2+8ZFVghTMHGLs2Z5/vV5Z+BRmRKl+EGw
sjLC7XpQP1CLnRbFppzzAwIZ79/VNxBi+i97PJvDBn3K5tJkjyLOfFI1lGvjoPWe+ayYw8tJrZV+
gvs6GK9sOrMhWjQ3bT5tahQRpbza19AlyrzcfnBcbzzbmKzELah0pa1DFjPDTyarkqWqTGk4Im05
bTrDoU3xX7X6QqnqBwWGUL7Ut8N+QuokN4o7VC6mJbsW9NwkHHF2g1XNU/n+Mb15c3BhiFRookBC
LAc/HxIKjPEgmRp9UfJBCs1PctSiYVKEa1GqYqTOxcf+2htLDAQslWtwKt88tw1DO5HVSGuog6iT
b2LEWZ2zG/AjWnnYvX96b9R+ANL5aV9nk60xlPSwxa1+8s4HkyQPAr+7Gp25dKF9ABmedrqkIfBS
zetDEFkHcB8HqZrXAlzzwbGIB/3MJuZYHIMyLJ3izvMJeZx0bCUJodBuLja4WLhm+hLuBDu6Qx1C
RhhdR18vvZK1Yp1YH5nkb9xqWpSh7xJVpbrSOBsVph1kspWl1koVCqYiKiNiZSKNKCJRGqGYVF8+
stne8NLYKbsjiUti7xwhJi9hsCxtbp0iQEPf7XpqfAoiToMVXM7xkU4Gz1lZWnn3wcV+4yETld6K
QAkywfxWdpd3uhHTbrwKlhZlmUgBI4rkN57rPHYTKnzOyQ83AvMor+1vLXo0uYUYBpkDYvofm3Jv
PYlQPkm3ijgJsbcza8dpc7UJ65jLHwVHNKi/zISFbLzFU2n90N3itXgtaftGLlYix9dD1SjRNQ2s
+IOJ6M0nwaRKQQRMCG+fhQiUTpEb3UaCSISsRkuie2grXEenpr/HekprZfX+3XjzZvy0Q3FAP80y
HbjOTNER0decYAddwZOJPRokNYhhf7S+ikn0bJRh6dG3IKIzGBBnjznybVMGOoz+YmjaQgZCAcZC
207ajexO+bTQAznF6mbODBSN8/xYEjH686xFWv/9M3/LaVEdKoAQLTAotDqfYK0BiSytKCw6mBHc
IKxXywUNg51HnnIlbealprkd5Y0iOcTFB/f5jbpuwEUUVMvCC1d/y+nFTTmncs+Qt6Lmm1BqoEjW
F3pQQlZEoL4Wi/xeaV4p6q6ASqIDNcD2ff8SnEq5zu4I/jAejE5MSWbO//Xuy/Vi9GkpWyupDJ+F
NBWVZlcDOk3C7i+dy5KGj9jOtxhDp9iNyHilJQQDWhEvFbTgIpQYRARTTBZYDYeiMG4DVDmEBE9L
uFiokECD26wdkg9i3dLQmOpxAf/bw/+379O/hy/l9Y/Dbv/5H7z/XlYznWVRd/b2n1v/xv8P8Yv/
3uLX7f/5mUrS6uU5/vruVhe367vzDX75q+z3z+Nafe2+/vLGL7q4mz/1L81889L2WXc6As5AbPn/
+uXfXk5/5W6uXv7xx9dncAeruO2a+Hv3x59f7Z7/8cfJVrSZrf7t5338ucHl15zfPvzf/9N2L823
suteijd/+/K17f7xh6r8nVYNzF7mQCp7KDr842/ji/hG0f+uEciTCZSTsWDF+ONvCMV10T/+MM2/
Y6CrsiJmc2ZyEQGB1n76Svu7SDMo4GVkk5AAD9Z/HeIvN/KvG/s36DXXZVx0LX/4fN5QWCQUUQwJ
6IyZ42x+HqWpkR3oD36qSBvVblcUVey67r5R5A8GxO/2qdgVwFGK9ci2a+duxxzZvdlS5u6PS3uh
nqSZB+dGyx4J/bPL4qrWmqNSef13CfaTOI557ulmzz2wEQdlQkXPqp6isv32013785L8fAl+903O
DuzMQK0kdR7BonANqFpMUpRFp/xGHykKoWX/glX6YSLCA0vZe3/HYgb4ZYYQ+9WYJPHCRMLsbIaY
7MpSU+ZinzI06k0t6rKt+xwYZZa+Cg2P9/f25p3+aW9nq9EwR7OW0pjnd4u6MeTlTl6qjR3SsUdc
9X+7K2pJaQMlE6dThe+IQ/lp4QuTzCxL6Ei+hXOnR+aO7pJPjTBGsvKDLMjvoUBS5YwFgySUYjG8
hCn2077EczTO9lz4KaCFcoouBIwiNRvq/IornYqLZprvers7IGO+qkRzuOR8UEUnrtyv9xFKrMJA
tixy97/Fq+SitcbaQMzVKTs6re1V29NFutSPrbWsx2i5EkUM71/h3xdYTptIiujqg49Io8Ovp00v
8dh0WVP4oyP5Q2PdFKp+isaLy9yO0uNIYrsdn5pIfjX04gP/6Y0hI3YvwnO0dlDWdPYwZbm8JFPV
F/6kOutcl7ciETAY1bVRj55UBH4SO490NN/2fPb+qf8+ahzRs4RTT2gQO1f4Gz/dcDpR9bg2lJy6
2vlLzzSVNYjei7lDPF2y0z+/v7/fAghcaVFuwMTF+PttlNrBtJSI+uV+hUqHFX0tux4FHxSHhskr
EQST62qT59YHbtPvo/XXvZ5d4HyqMVUz9mpTnGDH5tEZMeA6wZuKPoimv3WCmEkWLiPzMjmEXy9o
m7ZDP/dD7oO0CZtxHaNiMCzKOluqy6hWNr3V3zT9R5Xwb50go5ZIECESYq5nc0RkB3GVJtxGZ9T2
8D7WInyfaLkvk4d7/w6+NT45PZEsOIUez3YV4g6TtkLcWO9z3xSidjqk9LI45iXiz8rojZih/8ou
cTl1aq9t6zxBkYao2YbRkvsaJd9O2j6WRUtOGAmNKt9GUrAxcvOj7uXfBgYDkiZKKv6JMcg4vL/e
xyDWrMhWemqDYHIR3PCRhkLz1qfThhzh+IHH8dv9O9vb2QM6ovBfhCXJ9hZQgrl0a+HcmDP6VxA3
/pcXU+yKsjAq6x3RsHE2182OliiItjgrpIZt4/NgOJvcWXY49l60Dafpg7n1zeso2nnoZBAD/swk
Qj2nqYHoALlOtDvFile5rn4zyy+FAWjiw1jB744bqRXZxo6jPJSikbPrqCK9OfbUaa7CxT7ovXO6
fh+f1O/rJBeRGYxiLlsWTeBng8CMAKBYM/uhg3irqZFn0ws0mW7XwfyCQIl8dywta6nq3SWJvRhn
5f27+Ns0c3YAZ4+n2XZp0ktcVlM36P95mIrgCqXxFUkvzyleOzm8FLqA7+/094XqbK9nl5eK36AL
Y/ZaIJiYFZpnpO1dhK69mG4uZ8P0yqhbkzt7f79vPUMWvYA0a9Njix/661jspCpqaHxyVkJeT4Q+
tFndiUSPEYexK0bl+/t76ymyhGXNnSX8czIXfloU1QlmWBrS3teSjAckCUis3Uiduf3/283ZUmGX
QdgaE1NMZY3bURu9CFngmcqd93ejvXk6ovhQw8cRbWO/Xr5M0rtQt1rWoTjeTWG1TeV6L1xcUUgk
oaKG+qafQOcSA8ZudU/RHa9xul0ihC/bOkfww/bIQm0XSfPErJTqCjr/yWtchddSeiFTKoUazN7O
aM0E4tzAGRKVYSFPRmU5azUuPPAHBy0sD7hiHyxIbz6Vlk0dH1W71MgJP/NnGyZJ6jxq7YrzC6Wt
Fh+FG5+S2DyqUrgVHZL5tP54qhHP+i92KmMB+9SgF9BgzjlvNY/LasxTMCoo58+oaE6uuHKiF1BF
Pr2Ebp2g9fL+nXxzHGCkWri+VPWeB0LpP0Yl1uCBCRuEekIQOnambVNg3ir9LGa9PLy/v7dWJZp+
aTumROX3woDZjpx4lhkHOSINeq4g6T/5Jui6D/UR3rqYxLWI5uO+E1c+m1j6PKsruzHtVQ3TIWhQ
vjGrXU1Rm3jyklleixDN+yf30S7FDPvTIK9luF2xhH+RE0Qz6aXVcrD2Ye4qknJhrErH/iCO/ebV
/Oscz0P3k6pQ6jVxjmMaXQ8iesgELaUzEOWPFt3Tk3D+cBKjF4OCggPimL+eXJKohlWUFs5TUN21
KcB3IpfEZOHm8KASRSwQoY0i+upTxJZl9DeCuD6kNH/YbQNJ7nNUVITLUBlkqhjo5yhG+V9YwX4+
xLNb3ua5CdPJ5hCTatd3FkrOlNoHhDL1CyFXAYjeF7fiX7nrf12Ys7uu5Io2cBvsFX7OZThAe2JO
iqbJE17lNIBK5GF7f5dvLdV404STTTxrXn69F81UxsACHHbJFBiN8mGmYFNMu3EGv2oBOU2Vqk28
8v3dqoydN6Yoh14oTdfIFhL4+nXPixJNOqEPSjil0QR4QWtF/FUHm5HMR3qhvpDEvaLy8bYwSVs4
g0HNl2S/InTldbl5Zw7DLncAvSX8P6KBt5X0T3Ek3WWK/IzyVTzK8Ny6yrPk7tJMkB+H4IK2qZaA
Y5i+KwNdVwqpGhfD/hMh3atY6P/M5WdZL5c1c/VFtQQ+jZ5uFiM5H8vFt6wKbmTbJraNhH7Vm2TT
jKeqa5/qvvuUdtW6S6y1IEfWNjC9WR89swsRSkxuFq1/MFFEClWUvbQiUiDQaq9YSKj2kZXWu/Fr
LanXlT4ubleVJupzzU7vn5LWk22koHVDlgBWdOifG9Zz0IbXhezA4e0CzyzsT9Qn+Sgl3wyS47hG
1vSudKsHOk1F4EUMSX+S++m+lEZ6nxAhhe5a7SpduqFV5zVraWuR+vEuHOxVP5OnqxFnl2SgovEj
9ZfrYdInr0aVcBmKjnTzhCpglUAGBzgKi9RGmXgZ+5VGDEB8pI8mV7q0Q29wsmOT+tqCpG8ya1u6
+xqPGMPk2WDO3Hh4rSAWA+oJTZqvmxfViJ+RXN0mIZNBEFQPRj5pbpM+x6XcQlirOE6jvqICBrnQ
6RnPCL31Bd2Yo5LNO6vQUFBLJySgkdy2ZsXNNgWQWHoa0qcTj7xImlelrV6XyniSScnWkuR4g44a
/pJZ36aEo0v7a9AEzzPSLG6o5helkmkuAOUJkT8Nqk1D/hKEt2vR6xa10GGtfF9HkukpKNmslui7
niabEC2OZDosjnrdVclnoa6baSjFTgaWZ4WeaAhQMQ5BEBBVk93Reqy6BuTcTBtSg+7YAt4aSfZt
ZmabxGrvxqRHbS16HYyO/In2LTaBXTTBt7KHDwFGcaIUzR7nJ6PRkMf+loTVXW4C+O2LJ6lqbpHW
lEaH/j2e2ak/lAXwV4PnrVNQ+i219CHL27XUT6+58EcQe94EpuOqKYTzfFy+h3GOnH3f1m5ngIZD
EX+o9BgU5XQRp6iAOUqAZNxFlmH+Rs0R+NRa75A15oDr2XZcy4pI/DtPebawokiXYAwbt52mGwuK
sI4v6dZyRiPmJVJgdKshWgnLxVlcU8ilG/adrcbharAReZwq5sOSAZX3tK5m41U+GZ/Ayw1wUsNn
O9c+I1l6G1WD7Kam4alW+tnOR6RVmrs+SF9nSbnWw/CLUuZ7o6qulNIbLM2LVd3rZuexlvv7tjcj
r5/Si/qF+qVXnN6nBsiWXqTrYu4uYp3yhMxeO4mxC4JwdINO3+LlHRYUHAVM8rS7MoKly6NvOc3B
sP0lBzkTxDf9bZDVL46SPPXV9CD+VGcWgkDV3ltSugs5+STKNhn4TivkjrZgSVe6ldLU0GS7XClH
L62N22Fk6I8jEgLR5552oNPDVKoGj9ecPi7jJtMqOE4zKIsqNF4L67mXqaWLaWAzchQzGdiFDoFJ
nZTrope+ZyPotZ6KNDcZu8cRFJgJ+Diovyca8BnwU47bLvk+ao1Lp0jU9RCpa0Q3oEK2wJ7HXl3h
jADaUtBny6Ll1tbqY44sHX/OGXiAqu9honytI8OlXwOYVyy/1Cq6m/YlKyxbNlt1KWHGO+U3FRJb
1Axfxqm6M9Tq0ZhQLG0V5XUOhVxmoLqn4mDxhMjd0cAwYGaavM4AbJEh7Q4CFXLsvHuNy/AwWKXm
yYhgMm1Fq5BGpbJ4iTX1YdSczBuhgLj9nG4q3bwIW/M5yB8NkgBJXHZ0aWif4xZ+uHiSVKwuK0Hf
dqwiHKHmIpVsLJIeZhuVmA3d5kYmoDF64dXZ2KLHjRyxgLHqlKrOXyR71l0jty8roKPIdEerWqO9
uhMc7xCSTsBc51bOrh6L7/UIiMrop5VqQ4jqxKInMUloARKWErwRl9zSZpzKF32ct5oZfHYYlL3Q
EpWV5auiS+u+MpH1FmuI0X3J6BQFpvIyO8ZtpIS2Z7VXehuhdqjqj2rZAj6LALZIkkpHPL2PZkOf
lbrO1AR6Hdd1yaEmS1bsm1AfZqv9XMuzp6fWHu0qACKIJ1NgIcF+KiVGIJWq8nULJM+tR2KlXYBU
tpMZo1tEE7CoayKMKqDKemwvLCvZ0lY/0K1Tlys11lElLJZbNePj05CwjF2DcLPW2IS2kstlqu4z
xyH+CjnRsB6J5nwzEVBsjfkOpu6qYfZXUBXptKtwdi192VQqcwzrauOOkY4OJiNeGfLaZVX6XBog
iYqkBmRR31danWFiBt9J1fp62TwmS3ihNcmnoALB28jHUqVzV+XsL2t04L2hdqCNx9G8rsO6X9k0
M7tpG8aelCu3KNQ/5061rMCMEWk0tY2azs0hyp7oN5T9kGagatFBCBRw7qOGxZji3vvJ6O8QmKv8
NBv9bAwu6ixf942Ub0fZ7NZDuVx2EpKBeqjJNJcAn4Rpu3bi2JeQ317RSpR6AYJn7uhEgPdiFsdS
q+z13Nul21HdirD/Q9MrKtDl0tw1ybErWME6xQjQWKRrJ5iha2rqV4SdN5XQDUcx7EZbgGjYueQh
g72dFGp3GrMw9kG9XOSNhW1oo7peDkhlqp3i9aisuKWKgLfWCssVAJGkrMpIga87Emamd20a9cs4
kW0P5ny+suZQwxyrla3JnUBDPz/KRbPSTMB2ZrfwF9Ns1YmxkagTWV347UFq07GtNBGFwse6lfpP
lZSulKRCGThOPyXZaPotl1k1aeJAkggKIDq1FqsDV/dVQ08etd5Z8Ye4ee5UdavNPLutZlqe3HEd
gYW7E9AbFPrNcl2n5XcVQJZnJYmHpWTQkbxcxXEhbWqU01FRrGhCyCg7lQDWhhpSyng5bl8tAuVA
cogMow/NboEcMz/Kcwx/uo78oQDXly02CPZ2OEwxYvRRgHat1FiGW1YMxAho37qyDcOrQ0CjlkEz
m7mE67LtG6LYSufbOoVN5sGZQMXo4BE8paSLPdIE4qocZbdamopyC526j+m2HwfsICe/l1n0w4kn
osYT8Oq8bTHvyQAUacW4ysK1osJGATmuwpA6VtWIqBGCsIs8pP7cmLqHGFnq20/lHFALLmfqJXq7
5a6Qy8vS0SJ/QupqpU+03FEBCWwHSz0OVpk1QeAaDZXxEfa+Zi7bWk4at1CMLwhKL/DPeoSao3Uw
HeEEh1/sKFlHdgObtoar2Bv0vOKTu7NcRFCS9Kc8Tkov6IEKDHG/0o3HDlVrPOQeCf6+Qpgg6aNt
CXJHdarCzfvmFo2WDQL15b73rc+Nqfa+mX3v1PwTmXnLk1IMdRRh75Wwgi2ijtSsUOHhodWw1tOw
g0vG7JpHgXs6KrC98mquTdab/tEMQY1XKqAzgsjzijMdQ+OzHgilVNNAllVvHtdVnvHcaU5MDdLd
FAbwXi0GAYIA6HWD2nbnOLhSeaR8DdFjULParoyz6yQqo40ZZvbKXlR9BRN3KThQsce417fI7tfe
XFgPYRYcMYvCrRVkixtNPf3CzDNuGDq3o4VNlWIHZE6LARE61ygRf+kDey8HRuA5HJXLGFABfYf3
8RzumEkgy8l16utp9Ki0XBqHBLwP8RQwZYR3QFK1ox7Js4P5GeNcX6G5V3rgWip/MivDy8qIUMW8
eFJcx3s71qgxhtKDB9h48izba0mDWRzG91FbKqt+yGitmnbIdDxBHHsMauTdbUndpPQ7dMCkzYSq
Ib0eNBrqLmK7i/e4bCVaTeiYK89JFiHyTB+5O4c5BAJBSehxrdxIwlOstFxzpTDQEfaOYMpGGzBt
hmc7yeJL0UAAzsst66FLJ9Mzqi6iQpjBzxU+1nN2qc3zsYnMftUW2WvYdpd6wMKF0jgmzTDSE9wx
9qNGAXcGOVOGTwszSPHrpqHgdY73UbEgWKIcSN3cmsu8iawogGNvg63XEAmTULM3JSvxc6oTx6pq
6X0cCqqVHNUzJftSzyFoNcR2dZU6MqHxW0svRmaU8Jbj73kCzVbXKRqyVS6IiXa455TF6PajsBts
EKKp5Mhrq0Y7EGUXdW0uC6or8pCvKH/GOnaU2E+meHAR50/92FpU6Buyvmo77paZPGsMD3Qe3KQB
CaEIO5Qw3EYuJYkZA5yIwxQGYgvq+xK1W6mutpgtqmvPlgWBCZag04Zbrh+A7ES/0FTYTUQYPgeV
SZq61SACSwLoZ83VOjdbBaXIQvfSzDH8qM7ooTKM+6Fw7g2OIwIqR8+75Hd2W/smHdwro2gfaIFA
btFwoFuNqIYbTuaX8WD6+YCUu6a40qhPGzIAlVeEtrrGOiN2T8OUgWJMMT43EC8QpoX5t9SEA7Ki
m/0wANZeBNlaL8Mbfei+IiBoeMoQpVvkSmElWk/SYrYEApLnWAnXVQ9Qhmw74AyZtVJbUnSRjWfJ
qZNVO9qTN2Rt4duFHrgWZQGzjn051F2LRFadbJQx/EqoB8SCigRomTUXlawlG7scvtioFq7N3rnT
5bbcGtFykVpOvQuQPMpMK9nH1O6Pi6YeM733Whl15ag3v6K7s8mARCtLr/kjst/c7hqUBbRwKD+Z
Zy2JQgR9mX2CIppnh6hFEq99RQidJbpY7LXcXrVJExyoCj8MdZAcnZbTrZFG1SdULqyHIoNZq9aL
7XZyyeiiV9euGtvN5zpaKQjQuYnFcpNHFNe0s7Wa6ifms6gogewhcu5NQ4Fo77SRAZNczpR9zlDO
g1aq1nGMP1AUy7bEyOMKpzZw7lpaWQXsohkRCsWwHxLVX+b4Rm4GuOSSbbBshjxYHTc3SG7TdtzT
j2zIxziyXgwsHvwp4OV2si+APS+4C5murhUnAH1lNt/aVt2X4ayslDLjFgbGBZhU2GjNlK81rcS8
Guih0WlQ1p0OL0LWPbWyB68fqq+W0bwsA/czGDpAVpH0rRxoP1NeCK7sw8jcBx2EYnVsdNaN6qnL
dCaZYTZwoWlSVbO09lm1V5MFbq7M88eok4V5Zg4bPZUsTl29X2oBVh+z+yaOpdWiSVB/0m9KoD0U
Y9wfOxlt9ml67sbocbDr0pXm5ZCOpLvhED1IOCKzJSP2E170IfZWKYMhGIOk9rtE0r2+yrwwTagH
1pbRVwKiHdZkPuTFY64GidsWBEbKZt5VWppvDAmS0FAt130AT9eS7koHfmEVVPQ6AoFKneymS/tD
n8IlZcK9tgJ1P2fzPjBFAaY2QGZCCJ9YaTZu5l5Fiy69tiuo9Ek/yUyw3HWZrrbAsIK1lZlsjSJ7
a0m3DaJeG4UYjtvY665ortpUvkQCxYUYYXkAHQy3VaxxpXRAvcP6wQmga8+hb5lI1SPOOqyLGufL
kj6Hk2IyB0Oh6cZLPRp2Qvxjiemcjar5kcf3s9QjB0Y+4aX/NhAo9ZIcFKjWEsyo9fKlaWVQHCoG
UZdr8TZtUVezOi+zErcfzMiXGqalLtK8an7RLdy6drJ1LHb7EokrkaYTFCfHfo4ifT0Y4WtrTTLO
Gim1xMG05L9JlGjxo0+nlzIoXyFXKPsuRazq9JEmYRcODWA68ZEaGeV1BOTgr9/EeSV05vK7NEBW
Huv+uloEVFetFVcxjXg/Ekdx9Ck6MveFP17StoyOsXg5ffbX29O/Tp/hANKqoUvV//zbvzbuqWHZ
V1q8Ci09vejbq4rRDVCalz7VpAu11Ijs9OBxKN6a6w2S+LBX/9rIDOgKkIcK+vFpyx/fBxVwhkYX
nQxotJCBweeqAd782Ob060LsIukacI4ydvhff/G029NbSmuKC2c8Jn2rpIdEbShIdopq89e2VB7o
63pkfOROVB+cKsR0Mwf7Sys1LzSQJZ+I89iXRREteEN83sxSjr6DVlxAAQhv5Ua/CVg2v/QyTyFC
a/Zu1ibgZhAFTp+bVdtsWMbjTV20pBzxS7dl3ytXg2YedatqD6FRgBBRK1O9TJRP3TAe7Tas3FGK
7F1QDiAhxUuYIPkbKAMkmoT5cQosHq84if1uSKenAh8xkvPye6n2j5UCHA9HEXCB2QXXSsJzoXWm
sR6ZETCQaZvLa/APYTqinAJ8IexjrzTqYdtQh+Fy46+n2pE/RRB3PsWDZu8kkyvXm+N8zMzkmGqB
fJGLl4JqvYtch3gRGnLo//hinnQueOe3mpr5KgXQLjzDZlNpWioTM1jko9GqYLMr1MDb4rqPNfPG
UvJoO/UAdJIwWctjV++MFp/CicLA15u52hVK1CMGpy5r3QaXhRgAiJQF8JE6SAO8DOTelKnzllKh
rrrD+QrIthpDICm72pHKLWxl9IzSUIJgNhNmLOLovtdva80Ovlazvmva8ABWjBaGJquv1Rg4SuUE
h9MLHKgLY1L1TT9H+WFgmj7UdgukrrEyP6/D61YrpM6TU+JLJWdjmtl4B6oBVebYyL2mZKZoDWO4
z2QW//Uyasj8xAk0qcwKD7K5gAgLGtCZbfcJRQV9M8AYOmYW0nVoLh7K2PoG8xJ/jKTIRhjduzbR
bql5tghqiR4UFBRXkhI2xz5NG6CONtgn8fbHi7b8+a+lilmh6lb28Nudi8kanItK3zSWDPH99MkC
ckE49XwZQbmtKWhYCfyWm2UkPzG07NumAlIfRKazj3LFunUSc8Gw6dNVYJfW7ZQTEtJzyz99efpB
1k0Uu+ZwPsX2mlbLdDUn5DjFXxtZJpgxkh9f/viLLIB1nizIS7L91LSar8ud+uMvJtQDXgyzfXf6
kkfklZSPcjDn6JkItXYgH2/dBKU+0wFavJzezXZu30g167KU2WBBxBaGTLNxFvbH05enj3JpIVCh
Ow3dFGyRFE74Kcxxz+qe5WwE2Qe9LFj807e11Fs3+vyoJbW6HUwR1hezrPTrS6E0fbIqLYJAtgQA
nXqSvHWnPDZ9ra0MQcmYrkeW6GtHJtCbTNdYDeP16ePIIQshRaGzOX12+taonWyrkOdwK8lIAmZE
flJNx2yk9+P05vRS2jWC3Ikdb8yRyodJ0sL14nT0E4xR6ufYsf4k3p4+UxT0PXrLmqEpgN8jLK7F
uOYAk+vT+6SJF7AhteGdNj+9WEmebsbW6bwfv9HzWt1EKsqzSfVZyo3yQmqz8iKohj//dfqsKfRy
a6fK/dnnp22TgeoNMi0P1vA1kPruuRolTFdbgz62DLdjvZTXdWMluylRWIDF29NnVlmyKJrlfa00
yr5oAwi44iMCqeFWTUgenN7+9YMp6Y7mlAeH089Pn9dxG24gbBF86KzYcU/fQNNbox1Hdbj4c5lN
4CQvCYcM3SjvTy9wneT9LF7+env6VwX/K3f/x68dEopRrk7r08bNaePTnzn94vTh6YVR9HUZuuKQ
1xKAyZhV20nBg5rKlKyGBGa31LTK9emFAv9213YVzrGZokhv1piyXXa9KGXhdnWt78GtzXvdwgmF
ta1/sqbeG9VJu4oUAkTQ2ZUvTUNcjJSjekiikBxlCuJvRlzZCyWzv9ecmizj1Ak1htraTFOu4kKo
crrXsdj0tIHULV6mUPnzX6e3UHogN2KOGEkbH+Y0+fOlGbisYOh4P2VmdLAqBargVD6RMABpyzRy
l2uTcWvM3umNFcx8oidwfWOjP46PNXzR7dKW2o1czdpVYDX+PNjqzenF7hsugFZMPrmMiWQwwVcJ
IcuruB7ueoe1ppNon0qMPL7NOsfPEWS5Or3rhzbfjGOerAJjjm9t8aJl8GJ6VoXTFoGSBOtxzqvV
6UtjfkxIMQtsVnEhE6zZgFt7qpepgLxrrasuXS4z3ZF3WdaDC67sQ0iIw51Ny/TByN7LBg67NTsm
QtEqWHrMahdAGbEhXaORLTjVnij2dQaRzgqHetvOxhYDc23KNDbJeBl7Uyoymv4sGKiBPvhx5iSe
JTXGxVKE5sU0hfE+VdSrONTHg4yhsMTkHLrc0L7PKSo48L+8Wq+SizZhTZNsc94qSkyoaiTuljdj
75YjGczewdtY1Gqhzt5MN4bR3i3MZ2sW5oYqhTm+NvoyudaWWV3lTtvSdw4aHcM7/qIItFxlReGB
lknnc9tfTxJQcyWHxFUu+vxpys1thHLePeBK83qSs2OLcKyBGTMRUdnzK2Vv8OxvAXqWK61Xu83p
eke12jNZ4cuVrTc5xFIZ0KEfWV1GEwTQgVjypmy5DHCKdqw8xv70QmXu5yTXqhUpiPk4aRxLbUuX
Vlmkx6ZLpeuUnsXrrGb2R/wpcrELLL9NAIrFKGl6TTeuiqppjpSSwDEE3+rm1l6ot732pv1gpKjl
4HQQolbttVV01j7FG9pr/YJeqZXjS9gyGhQkOV2ayAlLRdHokxj6lndycGUm0ssAuWunLIZ26GOA
pgWZPq3TCO2JAV/PmnKNVguhmjJUNj/Gv61ZO3g2yLiSgvaUlPa7qSP5Y1hD6RVQqtZxhvDq6TM1
kSHZqoblYazsk8zYL0n5NfpP8s6su20d29a/iDXYN6+SqN5y7zh+4YjTsO97/vrzQbtubYfRtc6u
1zNqlHdiJ4FIAAvAwprfhAjIhV3fV7ckWENQnApXd9QV3J6/nH8wlLigkV4bSrU+JFFcHzBiRuDn
rO3GGx+aUNtZvh8cJi+UjqZWS0d1SIyNUdk/FY+ta5som74LbySsVG1hvVVk8dbSGohNnRcerFB+
6dUEK8Awj58bBbBMlj3l4jd9GO90PbeQjcvxc5BEIF8l8yapLaaQxZ3ElErR4fzDCengMhgHbXv+
m40CpX9UqRs6/6thAwyjMTmhnX/KXXS7q7AOXp5/G1ehd7BijtLnf7kdZVi2dvnXZ0ik3r6PleUk
EmRW7zypwl11kn7IwlL1/J0Il9VB2K2ef8St8LRgCc4OXGznRCAuWoZJibHiFH6usY/ZWIqJK6l5
/+ipwtj1/EtN/LQRvq+OjDeu7Re/Mr8uN6Wdfo1y7kVIa24j7uVdfyNNfr3GoY5g7NHVjlNL6wGO
ZdTUrxRTwY5r26WWFmAKqAcuOz12iz5Mlgz/HVWq0ULWOexNCt9SvMQFy2Jxu6U6S3VsuFgwqn3N
jg/ORo2ZtlXc4Ax2V26SsGk3OmnB1RhMPwwjDimoHO9rhalIjeIJo1iO42pZuIbUP6tl996D/nTR
O2ABJhymreS+9IfAxV47pCoEjxN6cWv3DhdkakxGsyArWRX9yfDye8MZKN/JKeTEGs/DWIWyJXLp
bZRzls9kF6jmj5gqkuWAga8w8i2FpW9INe0BBCY+v9qIsaNxNgc+fzc8ewJDINZJhxXb8/c+/Hg8
Owqfv9vhMtykubLzw0Twpvgix213KIzO5UkSSkb+8wMVTuYCocMPdhHLTOPaSfe4L43IMnDjzgFW
Z3NRWCGRTUMLp3JmViAhkLck46YUBw/v8IXSSFiTpv2hrthnU/KrQ8u2qHKJvOceK2eybPGmTe2A
v1K/jUnEtWhJdY3wbNZ7a7oJtYrr5Jh0XDskN4VwYD5/4cYL92ZSaPhWTbX74Xt//5lazkcS0MPz
+VvnfzM18Vq2soTLQEwAR7l5Pic7shCRcbKO2REFSrlPrcZYaGXGIc5Xa/KOkPvaV7lh06yVrbYM
1hEiyCWD/StHmpewpvJhCIdXow4V5PrZfd9RI2U1XPfJmbRwQg3TwClrFmlE6ZIxPthx7Q4yLjam
KeMXmnjBcggdZZEN/kmzxm+cw0VZMMmZIYicJcfDzPVqe9N5E15APLJBVdMQ1a+GV/1EFo5aA28O
X9jtRn2yGHMu2TrV3Nhqf1PJ9bvSJOm2teg1mc19OuonnG+tdY07+Iqil5AirjKzYnIWGByCTOpi
LF+kHyDpmFpKTko/L38GU/FGafCWDe0D92nKIicirJubRtxxFYO1LxU7XLWADEW9EXlI4eQ9kTxM
caHdhEIh6GH3nWH7zYW5m2j3DDFj3yj5ppeLctUKp/C0xTO8xZXSHdPUW4zCUTzFWrwUHuOKcBtP
9V1MDt3lKbzHvCAmqViT57HTnlrhVl4K33LKodSb8xeKqet9gb15LXzO4Yt23K8aJFUpyzjWXvaV
eot6Y7c4pE/CK93CNN0Q7ulS4jsLp8ZRXRHe6oNwWZexW7cUfNf9BAd2uUq/w2YtuXTAnV0J8Gk3
hWO7rLECplnWVYt4KMd9h7V7LTzejXxoHmNzb9TC+nGr4DZ4W3qqvcGGjdwylpIdjvSa6wv3eKUn
G11jzPSlx1pexmI+E17zzdTz4YX/fC+c6AOZiylTuNPrcXkXCr/60sa5PgNG7FISkaCwOEhZ3T+E
2NxLOZnIs/G9RFl/hB0O4Wr6Xqk+IUvqvqa5RjgLtWcpCqnfmTzrC+mIAg0wA1HFUHQQNijGd8vv
7+y45XK5dTY+F9qqnHwhc3bXU89jsZXOKpLAvTe9FjpstdGXWWbkZ8vPXhLpjWqLTSLVv7RhJK4Z
/b00yU+MqBEv2Pq1NppVo+NKTl7X0krSjVpLwWz75OfSqsy+KlPBDi+VU0oD7O/VCNZ6JOPOXL9v
TIqhRvOeSueG52q5lJoUZ6l3BZzN5msaefjs6j8DZ3yrVM4OdcqHa9kYOF3+JcwqFyug207nlPl5
oeiFqnKAHvBl2eUKNtqsStQgYVTFbEzPhdBT8lREkVtT9H+uY4dr8N+0BvoSaRU0A3nWWj/pdRU0
KGcauKxqFHNaZ/IHWEDj4N5J6j+XcvBwfzc30wbkapCzC+DhJjO9r/3pKLT/qio9fP5UFygJCChB
4IDtwwwAmcXvpbbBMFV1F8XOinuzR7OmVBKl3rHFYL2LKJtxoHYiCxhi/REfVnL/Ksc96aYy8m+f
f5ALxcYgtNCroehUqNwXRegfqtpHrfYsuwpxpqKpxjG+phR9j6234bYFc13jRLEma+AVTdmF0nZD
EahgBPkCGzp7enZYjmT0KDAEL2OgtSKZHhwY/Hls/PMC7o9NnSvfPzygEoyBUWpC4QXQQTCohcFD
gB6iG2+8ftpn4T8VHyKNVVACCf4GqNZ5KX0RkQ3MY0QXQnykcETvGmx9y3ZbtNgwW2Cg8yuPeGlC
fmxxVjAeoTTiDoddc2NtqHw41+wLPaCYJTzl5wPmknqG2wobGDZVLwyZWWukvq2g0kcAOuZWi2xY
Tdw/5wGgjJhlKHOFtETQRcYmvfJmFSFw+l2lwMSkIh6oCT6Vxlytp6SRSWVJHrnZuFbCZ0Ma3NqI
3WGI99lwy3J58HLZtYdh1UjdfSRdg3z9+aJp30ZSqlA8ZPwBU0LXYHqJrEdupJh7LnJWGXjrIWhv
rbJ0I0SRV141BIo/n9eBqEuUNXV1/qqdwQvsWjYiV9DTKpL1XcoFtu6xeOTruN6F1MJRJBaEdLXx
j7VDpkDFWTA2cQMAo/R7YGjwpVXIaUjnYaxVwa7u7E3dl6e2Ulah0l8Ru1x4teCoQQfSv0JsKrr+
wzSVOqM2MtzKzlzG1pO2YgDXpgUrwVr/L8hIF14tZSAGjaHI/JOLFceG2aimLK0ylFdeLa8GW8Ec
eylC/tQC6AlQr1XGA4fRZdm+fN6xYorMxjGNI02E0g5Yft6vcqZVcdNr0kqLeteO3r0i2YhGM057
uTrce86VePunog8KloKUD+sZkxVb/PzD261qMuAN+1A6zt9NvrMXoYGc8JXYcPG5PjQzGzMhdUde
1FjSKs81V3Kyoz+YJ4x1FhL1SYQ9oTL9/E3+uZAAdbEQ1iLms/nfbNh0TVQqIM5815bMk27n1P45
GB3qDzoj9vOm/oQ+qICrwIoJn0nMD+yZqlSxPQ4tWu67GRCjtvtW5u2TEHsDab3R04cii94jXm9O
AdqgW/9F7PutdTGgP3ShCgBFZ5vnu0LP6qmbIntry199d+M70b3YEzV2t6dyC4sQKmXjavv501/q
WoG80Lg+hVOgz0YQiRG/kEhtMFyDjT4Zrs6lmqEXazBbt3RtYXb3n7d4qWtZSnU0qIK0M48ISmlN
edinqAus/EaIagug0pNhuYaZXWnqQvDh2dAK07FwU+zZHjMyw4xQUfiuob8LCo1hKquisl3PxniZ
Lv38wS6/yr9bm20xh7CoSYMxjpS0cMOBVKFUn4X0WTws5R5SdvLt8xYvrNkMXQ0rXqB4LJzq7AHV
Qq2y0Oxo0u8fqIXZUmK6oUBqkY8HsFzUheJFlGjUgl0zVrn4aj+0PHtYa2goOqby25W1+o7c6qph
NyS2tUapLjUELp8/6aVA9/FBZ8O010tqbsWDjoRTFTWgNNr4+V6zjRb703kA53aFMg3TFD5es1Cg
Feo0ZZisrax4PWjeo1Bnkn4/KAH0l4hMRHsqreHKKL3gCoM2z2BVolQd4735spGO09D4Dt3VhfKh
S29Vq4ErfpcY8XHsvaOVpeu0m7hBK3cVheQqxjBplN0o/DEWh5VvP8htvf7nL1wQ1gQdgs3CXEvd
5wWVxn7mrah/3ER9tTEzctLO5vNWLk0ZWB42txLgbsCI/B78tAzDHdmkFb9aAr5ZCXqBUPo2o7xY
XjfuvBR6dNTaHDeZpijgfm8u9FOT7HvtnVmFQmYqlkwTcBylIleCwfmoMx9KbKJ5exTCwE2eTRCv
6ww0pi1X+Qjs1WR8QbOxJS+3RYJJadTaMIet6GhQRK+DdBCOJLGB7ERSnowoeAid8KQnyrErAjSF
13r30uwVGmvTwDeVDe8sbqDJp1jWoh4yJEUvtOPFaMJXWvhBvc6DKwLfi2/9Q2OzN0FhpIpvNO6F
Qvea5l8EcU90smCOfz6cLnAxTVUQaUT3kseYQ3f0YPSbSIu886nXHLqT2G2OyKtbPHnG4aSb3aoH
fhBH+SpNGlet1PN5Bj3Cl88/ysWHJpPCnRCLD4fw34daM/itqeQaDx3alDlNu8TpF7zhzoyv7CAu
hUb9Q0uzvrTyyUycScXeHv26aElW49vroN2LU/VDM7NeNJMY0qeueOeNNU/sCruyZiTRWub7QcJu
xghf/pt3iIcmfFlcb+1Z0G+HqNVy8vkrO9W/AyBYZ2Z+l071JmcN/7ypSxMCqCYR+Hwmm5+KpiHB
ybBJpZXEJTiV92s5RkTEpIgca99c9Q+/YLPLQZOhgdWBCPpzSF2hUwjdyrG0qlVS3RmwFKv74RXV
jWSNL5khjsHmaiQ6gRFeTV1+EPterv6gDoG0WX3+8Bd3wB8/jej7D3vQMiJbNHmRtBJYT7HUiNNS
l5rLAcn0mSbDdC3LbGnrxa6iPODz9i/NFcNklwZtTmYzPJsrmucbVWxLjGDMtBozuRephiH4YsvN
9vOWztZ986gssgxAx9gPgrL4/UkdqWpDJRtY1hrtq1hci2HYGrzbntJXzQwXYrEVK4PghFjBePAn
ZZHjyhZ61sOoNaCUld0g3MxK39x5CvWAHdbnKJXEX9Q4ecXob0RWqEZMIGWI3MpHyyyfsjp3ReRJ
zPheIzBVsn+H8SbFzMadOJOifLybavskHBJsjDXSZpUr3F2L3Rv3vdQWaquyHxdiLykYAVLfYjqO
1rRRNuOY7YfQW5OiunJ6vzTpP76uWWwpKzjyk8rr0kysNA1XEKmQ7uLnsCo5DomYdqWDeP9/9g99
Y4Dbsf5A1JRxlki+PXmrYUCxSFZYYFuCqyiGy/PPZrFg50wCem7xOPmalqU1DwZAaRO2KWpedeMl
KcXf016cumKYDLzfDWZM+FuuRDe1bAZFVyWlemUCXpwAHz6N+PmH+WekeuFXEhvAOFVAVr6LgQGr
pvXyK2HuYn8KU0vgmHifzPdbiT8VUaXLHrqRDAk6kjuCuCPfZmVAGdmxNK0r/Xkxrv4/mCKIaLHh
/vBksdaS5q95MpEQnjRje141nBoAgOoyxT8fPZe27+Ch/kI3soufbSfV0kGfrDB6ajwTeyAeYtEQ
eWHRdU631bjB96+alimXxiymrLA9ONUa88RwhX4x0Cex1MsKMtqImtRHuD9bwy52pJS5aub4R75Y
bOMiM11//syX3/Dfrc9id6rYg9MpLP8i3T6m3OMxakRUMDHVEvClz5vTRYScz1D8XLhS4FQA7H8W
Eihokdh6sYduCXD1FNyJmTNhB4dE2qvdPm3uoE1sREgcpHhbJf3Wt+UnKupXuTNuxY5bQJHg9rua
jeyWTzva6I3pobNphdWucmpYBEhbUKZE5kP8eojydW+8KnHiUvxAMAy9aCcWx9GxNjaBW0AcStFo
7O+vP/aFex2TAxrgFmSDTJz50JIH2Qk8u/NWSomoFDifAOiIYNFzVUXpzk48RG+Mb4L2JNBYAhNW
kPf7/PVf4F/zORRuzUiq8qs5it6SinRKZF6/WKrtMb0VkKRK2stAJ0gk4QZRLgd7ug9TZGLa09Sn
W0nBIYDXKz6t2BO3HdsMjs69GDCxvCmbwi0oecvq9xIJvwzES7x58TJJQueaTmlBs9avGhJdmq2U
gxAVRCIaLtnvsSHVgwJqrOGtJmK9knt7rNG2Wl0/jlzRiUArZq1PYfLnr/DShDHxsxRcNxDB8560
UrZYea4654OZoP84LKfiDORRZOrZ/pWQeylHo7O50kT6m6VmHnPbsFeyGGaK25uvCAow1LIPXTut
PPDEcl2CpBn2YpXPUH9+/qT/n6Y5DnEM0XBNEJHrQ/SVhs7qYeX7bujXOwFdq61xY0Tt1qH7K37d
ZPa+nQbUs+M/D0s89d9Nzzda9LjKbBLJsOEbaJP9lDu3qBURQR2vJ6jFUJkFJUHEZ0pQ1/DnYVtW
0riRECYgTGerTPAr2cB6Rng/XU/YikXkz7bYnvD5dUt3jN9fqjlAGFclg8yX6b9FLaoCLAKpLkEu
uReUTgpqFhl1J77W3H3enxdGLk/5d8uzCVPrfm97tOqKbH+dC+7zo2zjLiNRE2N6V5L+l04FAELF
TQYn2D+TBI6cqV6NfNLlzgMbzH6rx85OmIbV5rTqq4KQa6C4pDajntbXJ87Fp/3Q/OzAidAiRHWN
wEckUHL0TiInT2XsQ0/Msrtp8/nLvbA14mm5BBCJcO7kZjuVutbrCU2H73qlvk0rSu/HyeW0sOSa
eykWGpui/8+bvBAAadJhG8bKQt3FrD/NZky9PuEFOxoB0PgpUgUBo0akpoXrMPSY64fqS68VXrxC
4OMp2bv+PnydsZNTz5hCV9wo59K4UrUvqYbQFZGcnshXtgsXQ5CjOowjcbb+I7dZGE0XDTzJ+XIF
rTmGUfZLNfj3RvBFMZ0tVqvr2PoatOqVG6RL/QkGHtiZw5oNbu/355z01nJibPZcE9yzGbduLhsU
/CQ3fXhr9vi6ysqVSH8pCLEq0xg7IypoZt3Z2Imc5I0WusU4bDo/eDZjQDBjsMzhEf3zkQPQT9Vp
jyE7PzF7nVx33SSHbppbz60Z3ormxBoGpmNnKdCOtHJr+t6VTPXFJ+Rd2jjO0Or8piyb4tL0fD10
KToEmRHcG+qwM9IRAbj3/PkTXhimuCMSyrmVx99gflA31Yg6oJYnlGvQGxL8C3KVXrxG0YVRsdze
xSq7hs/bvJQ+NCg5ZSbiGaeSlv59zNQo00PSaYwZQ6G+TVQzU9IMOsp+bBI8YI3Ka12YPCSHIH9R
t6V+i5rJXMDtN1296K9s9s5JwtlSQ1GEruuw7sQN72wM26gpUidpA7eyjY7KpVZZhglyfL9wXCsc
2rVk4n46RDhaG9Sz+n7RrtsRzhqauoe+ko7xQIkP3JmNYQ8gBfSi2ubaS9LfZ5pO0Qr1UGvQQldm
nnNhheTuhJsDVkJcW+XZMazMsMUAOQ2GZRjTpWHirNJ6fbfQkXutsFHX9Mq/89MR5Z7p70OsC5eB
j/o9qRO02k73vZbkfJ3L6k2UO2tHsm581ewJxlHhlpH5lE9w4vx4BJsVlN2qyOolYgVzjxPxkpJ2
dJ1h8T4ZQbUfWgoFI93LVoj0WzfDrV4Nf+VDRRgq8bsOqnWX1h7F+vKDNibf2bDct04MQsJ0VrKc
iuOE/tVDGePqKpp8BNw7J225ECkriD3U42YAoHdNkIdrwx+fc9trIWc2Eeo5h4ogWDqQFqal4T0G
+sBgdpRoiaLqxakwe9YQqQTFodAoXMzk6AuM7maJzdze40wJ6U4ut2mobYFcS9tEt54zDdejRBmd
debI1GPDHwiMVzWpkTX3Ur6hfnsPqcAorMbVQ96/A5hgsBigUlIffafurkQ8g/kwG59MT3J2Bmlu
GMmzjvYSC6VDgMUHdyogicbHjNsrvWFL8PnEvBDLLSp0qLxiWCl/pPXH0TbRpOaYbNTJ1x6yU44Q
S0kmzvWlS+b4m+wVV3Y/F0Id5yssyA38EBRDnz2aY6W2j6EgTgEUIEzhAE2oOOFI7hrXrjYvPpwm
3qFuYF0yXza0khvsfOIlsr/bdF0IOLN/rvr0dsDuegJe1V81e7jwcBQ6yBQfoQf680iSoe+MbQWO
vqg50NvoKFXmbZsaT3qmPH7edRf2ONikKjwZdwfkdsUQ+nAESb2iSWGupG4ghXdpuDMUGHbtDdry
UxnbN1MrLXo5uLKXu/B8vzUqfv6hUTND/amUNGrq9X0LHgaI9dEI23XRmFeC3YXeY/zTbyyKBgnL
WVOqH4dtb/eYssgJzJ/+YcJhzUN2hqhtg3HC7Sjp15apCwknkSHF24gUF+eo2dgsfKyoCd3x2Rml
+WqM3gsI+lvb9/dOz1ZO0WBV9i+i/IB6zK//vEM1DiEmxXJku+ZrZBzGY+SZARrsX0YU3QV9+DDl
XwgOG6Saa31AsG2nV+LMpf5kl0zSnm2kTXnX7/3Z12PSpAq8JKAiu0IqDjlVKUY4rJDVX7msvDBe
xWaRBA/+6Dp47VlTbYmwhsWCc2pFBk9l89Zt+yS6U4MOjXy38+VfgR8/ff5SL22T2TYS2zBhwWfQ
FNuhDyM2U4OEkn4R4WLnJKOz0LNbMSn1ut743gLyoZ+0x06x1p83fOHN/tbu7HGx0lMHsBJMT6M/
dIA1IvSgizYzjmpVv33e1qXtFXUqFBlhqMeDnk2GPzwk5kWNanlsx5sEtsignxCC7yHiwHwF+FEX
P0JZOanKr3jqsW6u1zEOVkywb6P/33wUzl2WarGrEqf42SlolLxM8YccXZYf/KxUfQ3WaVOW+Y1i
WAujwyRLq74gkNh2Vslx23ysgTgpUbdvKcb//LVc6AJh3WthL6irmjL38NXtsUOPzODuQ+nkZRbk
fXQALeAYICafN3UpWIkUtUbYZ6GZB46ea29DkioIEcBdurHZ25N50IHkAuhnR8SeI7S+fN7kpSyC
w3GBvIwlPIrne4S4UpV8ctrElRP5Z2YWwOm4zeKgyD6p29S1/JIyocWzTo5GMlm+EjsuPrPFza4N
VZ6U1GxmVcpox2anJa6w/Bm7adnF6S9hU+GkHZqi+k5p/osOJRn1nxZnc4oIplOhpCeuwfnPb7TH
qAVLCOIK06qHz9/upbFDtT1na511gKPg72HD0Cc5jTvGTmY6a3I1z6qfbo3hZmqqK+ucCLGzrR6m
UP9pad6Nnj7a+ugXsasisrVIhciNjYG3+de7+7f14N1f/+LMA3H22/+DlohYOHzod2G7+KclYvot
S75lP+aOiOe/+pcjomL9C3dO1kj2yKKUQWQm/+2IaPyLFY3bdUIMSRWGyt+WiPK/2Htq/CVAqehV
RFD+tyWi4fyLYhp0LBreFsLd1fgnlohinv02gETLRAG2SiQT/6i9As9JlSC1XoBU+8dhgsnS2MYy
Cuo7kDhQAaG6fHhH/x5JHw0ILzSI5YFNRCXMU9U7OzxP8shdYJmlKwEzDuXuVCjVL6dMj0KhpUjV
3efNKYTsPx/RIllKJZvG6Zeo9/tsLNs4rMauT7E4MgGqpsGjERiwt1GoLIoM9pOvfOG0WSwc7lmW
fTs+CzHaAPqUPT4s1mFKgxXkIweRebLCwWcLjeG5imKkfuBxOO5l1fgqcM5TEZ/y0t43w5dU0e+5
z+hXbdosNQlqTqh63004AosUyDNQWm9wQd5be5mrNXniZO036rOTqco64AIfmrKk87r5wr175PqT
NqJvjPa5xRkE3VSzV2sKILx87A5OVHQHM+nSA8xk9M/5NvOGk5Q/2Vrl38LnDe965al3rGTvO+Ju
wXH6lR52gLrHtNm0ppmvBstcdI1v7dDnTjAtcezSoV7enr/Ad3aVAhS2OrUn8Yt81NZVEH+vE++E
V8Xe7izgrdEug6CHKi9Kyc+CiUzSn6MzuGZogv2Tuse6LNn0t+Snc9iJE6pqncLNxeRpW3zZfzU6
6Qh8yn44JZ8D15tQ0uJFfKNUx7wXONa2QiIsx+vKG2vyLRNYd+VYtpzuhxFZbkkJAHscbC2rg9NK
a6eXw6WnQeCFwcwq+2y1CL3YF6t2UCzUYCLpAfsojiPYasOdXdr3jpkenGy8z7gtCBakDJ5Tuf4x
dGCFDRuDxTqdWDgAtw1TDHYNkSTFAY/lqBbLDjOEdFr5Zk8ZCiUgJRLQFGGvZJL5G5VgQ+7uSfUT
Y6UqLQx6r3vIZG0f5mQi6lZLFobT3Gg2dgIydOyM4YwAtn1sBrSrsbXo9OB9GOxNRsnXIlS7R6fy
flWyugGbDRU5yI9toYLLlkz+pcx4mHzE7nHCi9WAGkibgsoYWQ0fuhCWVqu8WVAB4QuicrGS95U6
lvVSU/m7mQKv3wPzqr9WRaMtijpcjqPyPsTxj8o0uE/uGzAdku0snRsE7ODCpNLFm+i+07JDnEpv
EWr9LhyZPsEkL0IHqkrH5UDtN0uplra2WlHFq+2jKLzNgAktQpTbpa5+NcA3ZkO492K4NprNZ2Hd
TJd1/FgZiYIvCgrqOH0vrCGAOO6x81OznTfYBxTK/tIrux9modyYg//eKsObxC1vF+BjaEr6S8HV
rIq5AHtdf+nX42vee0j6vf5ei5W3xK8iwMww9sNKhyCuGMMiyIKN5GkbK0NLwaOPQ/mqxf19mt6A
ef2RFvmPRiveqkJ+S9LxfVLXzRAeA7bpThn3i970INeHEaJpI97jmwxisPgJcJIr4eJgPJ3fj1Uz
a+IGhGw63IkAQkwI9OQ9gMoXW/5ezK7O0l4k6I9VHh+qNj5MJRaY+nHgKksOEaARrW0TzwGnWoHQ
EgRYqPvyq9VNr+JjZw0XttkhBECwaAbnKR+dndZ599gtPEY2GagkggPn79RIfbWcVsFnhEmJ3Qui
9UWc/SqFjhx/aZKXVfZLVoKHADQGN93GIvWqVyhKP3KjeTBuh6R6L+E5UAYVHdRcfoF5A3FXfVXa
9tVnuGqVtm/lJ6XBjkLKHmWlPIaxxYuoibnFKpsYCbE04oEQ13wE5cnjphAVQkOS199MNkTroNxW
jIp2sB8BFG5YWJd5ly7lr5VWvDsaSGSprR/R4MaryJYMApJeYqTQ4WUJwWSZm6CB4TQuBzl49Pui
W/TA0ZxUPlj8f4iFTttBPaPgSxAP6Sqsqi383r2F9pu7oPchbH+Uavgj9PJl4LX7tg5PkOzfs9i/
bYfylxzZJ6wYuGMsvnsTUpGmfwOAsaZE70lKNqI3LQ6SQIHbd7+Qf7auEln3gOiecYm5jxlFVLM/
J2r/PtV1uaDI8hhoA+bdvYlvCbFp7G+kHveGcRvrzQ1L0r1CV1YJiYaxOXpl8ZqsffA9StMezaQ4
ak3x1cq2aDBKiJL1fbPyVkEHKdtrw61j7/wyOaVTs8EfO18oSvKjL7EYwlCdomNACpZfg6co+7fe
puIyaxepT5o4HGp2614OWIcr1bRP7EUZhk+dnD/VYYmpQjlidY6inf/ayqAufTQSC9V5ovR7L5Qy
Q1XtvDhlZozevcwDnP9AacknoBE7xoEJDMnbQIF7lCaypEPtbKxKu4lQ3pQtK6OISn6D3L01W8g5
CiE6h+AkwS5gkrYR5Xuacls7J6vy3/Gqhv+Y/lBSDD38bmBARNmxN5V7Pau0RS0TeCtswhQoFq2n
vQSBdR96zD26AoauERncpA7xA1CGo6QyDw1rex6rVgs/WLGOlV6/94P1okn+wdPBgwJlGYpwP5LI
m6RulUfSiezB2JrsHRqQ7GCcCvsUN+qDpxu3sH230yThWd/8CmsgCnBzvS9m12xl8uONBEy1Z1on
2a0xyfViUjHSEHVhlG+jSEh3Xs02DRTRlitgwcSW/m3VksbBopWKO7sfDAi4/Zcy7ZZJl/+gQrJc
IDX85WXN6yD+mOR1j2N6E8X+2xR3b15A32QVzFt4UN3Ctu/tLN5ZMt/oHCgLMN6Itnn96I+34VQE
VFEFD31rvUBnu8HT4DkwsD/LlYUKxrPJ/U3fleUiDKP3GMLeoEBC8hWAbs100zRvEVsWCNwHhZBR
piPmJ/4qtpkv0yIFwpVnNidvVi4Hr+zMFePcHqfXjpE2Zskhkr8rCtEsb+80X32tjNvET0H5N8ep
552q1RHs9qYOvdNYm3BigtsgXRMpviQ4XS/AtlmbUbXyjT0kGxRd2OhFVfJu4cnk++MAx8+AFgSa
wm0KywB5DRS6oZr9VjOA0TqSuUCXoi1zOnYTZhHJPvOoIZiwE6ZXN1DwBtiIW62XamxOBSSIJ72q
cdduLGel6xiM2MIZNRmgzRStUi2rTHVulJDQixWOTT2I/AQ14VRGKXYPli+v8AlpKSrIYhjUgKOz
odtFvXFCDYI4Jmm4SJl0aT95MXuuyVUUZDm9yjCfjBbwndnaonYYW4e6xkUGSoMc+rtIb8GiNKBE
vDzZ9OFon2QPlOIA0WJZxHZ4NKfAWGU9SyPUUu8QU5V8aIv2GaDMK9yrYZVZgbyp/N55jnGZ8c03
DDcyV/eaEkJ2EK5HzjGrWI6ze7DGv4rASN4aDiNL1SjaXR41qzaeOLdakBsGuayP3ai/MCimHbOw
X/ORvWUHznmlD165SptR3bfJ+K01snDVt/FPePDPRO74BBMzg2M4Hlqz+GJJ0bTpWpk40Rzbyiq+
O77ULvM2t1hKLEg/dihtpFZHOKkD5h5786iKKlLDKsC9RqmyKAm37NfJ2DqF8jWbHAjFcvjuDdzn
9kN4q3rKg2LGlEqBExsAjoyHMTMg4hSb2BpyweM/DEFwNL3+Z1/or1lRLutEonyq3cWKB/N76Bdx
zv1Sw320yhfLANktdi2W7MHEGupdBCwIxx+M71L1tVCH1yrrC/bmMAz0qPlal7+MUD3GI2OCBCpZ
u1qH6ztF2zAaB7d1tO+D32N1byt8TsogA9CjNcdStnx9tSyqdmuNBnqLSULH7UzDUxoP4PS6pRY9
hRgYfKnsmuI/1f6GLxh/TsurE4WG5QnE1YMzKv3GCICl+XFA/qit5ccxlOF3a1hP+U1ebIzKPyZh
8k2RTaJWcevLpzwooLU3fCqvq19K2XzTl/VkPVeV4S8mx9x6Q415Wc9xbYzHG0TZw16uilcjjaAe
FmPrxh4GVvL0PTC8+JhMRi5sN9RNZyf3LFjhgqQLdetioJy/jLixhMWwVgaT+OqJC0Ksu6lC6heV
XHwvtfolsFO240BubGknwecqgSstuEQ7ZYxkBsS3OLF++H7PWzaqbt8gTV+EZfwqt8HXKJIbEKKA
7aoucJUxdXsjUW9LBcZTCFTGiLpVVitUXcbmIrTUV9Me3KpX2XsH8j1csfVYS3D0Q2iiZfWig1te
pDJkQ59ak8HEfiG3rS09/sBFwrZuyhdThnfvNWyEJ0mmWkM/aUm2ZjuxdZSxWxJV8LqFoGN30tsY
VE99DJhHhs6fmThjZDgTqGHQsIvOXdgyuPWoIDbzuIlBKe2bZNrFXhgTckh5q+FacSj5rssnnG9M
jBNsD8dlVnhy9aucU0aAQ8KiAX27oMqXMY5uLJe/Dk3+XR6Db3qW4zpnHr2QjHnQghM0GvtJS4Y3
3xRLPSDW/2HvPJIrx9b8vhfN8QRz4BSSBvfiekPyJm1OEExWJjxw4M1CtBRtoDemH9jV72WSDDJa
456gmFFBAjg45jN/s6jTaq+0xSZOOr69c9+EtUWQ2dZeR5ivqtGmNTAAQrfjGLP5rdAAP1WFdQUY
w+uQE+ej5fmCdftCF+YO6rDnlrNi0oCPj51rSwth2kC5GJJRKzGKQS64fslwbUMYfO3n7S0yr+ks
Aecwc/Z1gClL6YqfImqXUxPuIyzuxw69GSgK3aIugqUsgx0L9LqXxU5HMlNmWGc0aceh1N6itINo
GmxGL3cElAZAnPosxR6OJefe5ITRcqKv6oVNvA8R0KKHSowRud+bUpzTMNtFhIMp5gAjMJVF3zMb
XjcKI1G+O460UKZrLxSN7h3U2latOjzQr3uchA/WQITqskIKD5H7nxgnlLeBfXLpDm2CsRZHDJ7/
vqRDi86q0ZWbLsxQHDN0tGdN4wE95nppGeNixAds36frchw0BJ9ogKLNOy5qZUypW0TPY6a7G0GB
nPGw5JnGwGzGlOL21+1q3c+XY6pYx9gt7KPwJwEFKkSU3cKhSB+qCwJvJM4KEuN1u0nbNrkBPp7c
4GHx2PcYu6gY5I2cqLcOYVLWB8a5Z//YEbyvWmdW75k1vPU6TfFuSpJl5LTj2YpEv6olsVWNHU/Z
IfyjOBw1C8TW273qtlv0Gc+OphBW5/gpGQmPizxmcsgpyXhKl6XLMPL9Y2bnynFWMdjQUkI6UXLm
+tYl1JrsphvkAzY0CjGFUxz4jaQqz8qEL4kETzEWsj30Y+GvyO5RA2mnJTviLPZUuWtFOvk6w8aB
sxsptUL6I3LTAWe9VsxmUH3k5VC+Fzq6sxewGITaefaSEYz1yVifTcSKj1WM3GWNsLGOXYtxGad6
3GETiiEHSmhwEzlwbosSCBCJFPqgUCY8V0VAO3erK6EHOWPxTbEHYz1o0ly7WbBOy0VlmxvFUa86
JcCAJDM3RYz3ST3o0KSVb0XXLdngxJbBIJro1Xzdolu1FBmRdQDIbJMn9gm17/Zoy4nEw0+dHTqO
h0oTzv3QILOT49WjtfTM8sxO9oNdMb0SjgBdJ5dsuvRpsAjndGoRshXoi/ZHMYp8L7TwuXPC4q7W
2N/zJn9uDGQD4wIRq1gnAdXyQ2tqy7x7GmgGn9XBxAwlTRDYrEsEjKNcnkvs/JROHuxUuUe4hqQF
/P/+9ZJWRE+VG24jl83RqkTg+erknDlktmk/F1lMPF16mkSA6kfgafFUemWFT1Aaa85h6tNLJ50C
I+/xyRcZRzYdbipqUbWN+TuotNg6YW29nVKLDICFMMxLAp5kD7A7l0vgKUB97QoE58JoQn/r0hbB
SghmPKKgNQUDZLYQeO3i21KzMIhtc+Z1taceqRxeL34lV2lUYmDlINlNZ20fpminu9lsUOTjEKTF
065vFXdT4F62b5ToLyXpAWfEU7JRFKxQpjJYO+b0wLOHB3NYauMw3UucEeO0+NmOHSd57D+lXb5N
TXvcv17i+Scrcs21UjkPUsdsyhGNuh76ZpuZMj+k9hpOS7krCzF5WC95AypwqKE6p3qMSpSSXWPl
D+XJEpRk/BinGw3XIJn5BJjCeYgDouYiZK03driOsiZalLXWLIIsfFYjdDwg3z8I1MS7wTikTXzr
Ju2piMUsHRh8t6YCuxqDTF8ZKMAV8iEr2dzton+ZEjxCjOFHqdo/lOZFE9mwIFExF45fP+ZRECzq
CMu13j/r9nB07XxW0+gXU0+pzwWUiaJoe8DBKfgKOvCuvQ3bWjgzKAuxEFqwb4riuLKjZ43crhdE
6vfOz2BxZre9xGqmTrAUNZD8N3LndmwozhTdsJ9r5UknXxKZ4BDUyBdVr36pFor1FLRfFM3cERPd
fV5Jp+PwtlMAvIGaPf1+23bfIgzSElHUtowKz5bONq3ERrfFErWs3ee3+aBaz20sDeoMPtrG22p9
TMrpGF1aeKN0iefkdU+9UmJmFA722pnE9vPbfTDy3A4sKnwzerBvR16lRN/1BT58bfVjtDDTCEev
jN1tGjzK9GEuYkdkCp/fU3vX/BTwz4FvIz+FSMy75mttZZo7YETqOaUF/QYPM9ReW9wvyow7l3MG
EFw1cXBoalRqqgrKHeqxpPn4jZjooyE7a4SdN6j9FxPxwweDoM3nBdyIQtCfrZKIMq1N9APsOf2e
YSig9d1sqLWZxyGPVzgW/2dZ0vNIQHybFa4QZ3sLpZREKEkzckOdLojAdMJAaBsa5+cD/tFrsfkh
XDPj9JEK+/O1ijQJDOTmkUu2rLWWg1uktsEMlhoFhmqj1l8ZfH80q4QBVRLOG3088WY9Gz6y1b5f
FR7lo3snkkea6NTsMAlEit1vpkOAKm1Sf9Hr+ug1Z5ysAVwNTPe713Qsd0JBkGlFwWSuITfUqhDx
uenn+lOKFTDn2ecj+4pNeNM/dIHJC+7HwKoaLczfETKlIbRWCXXWTy1+lL67DSJ0TmSleEMgl4pq
HIzputfdl9wx7pHGuJqykv6ZRiooputBzmG0e58owVNSVys1mrZx+xWM56NxAZEFhQB6C6NjvHnG
SSSIlDAukFEu5HV7RUbrIEAFlLaBsI21OTx+PizveWnM699v+WYC2D0WN61PWlrn9tnHsG0wztZQ
EKdFpPrGMii0ewp4ZoyVcTqnUwIrDvHF4vpoKwXiwcdxoRoxH/98b1MUpHZkvIh8aae0xICVfSQe
LjXTIkvyL2gTH47yb3d7MxM0J0yLIXEK1OJVhDR1z8bM0LZvODU8A8aao3+1d7+DWcyDjAABGGyW
NlC/P99Pa+3W993ZPAU0kpzKk+2Ol3TS72fe1ucf9P3hB5jD4IS2OJMgJr99uRpsuV7QpvBn16FU
assZyld0zRfd8feD+O+gERhpgLHfEXMtJNgALnYI6uOaZ8JX9PPkhLg0lYgdaDM8kb6YI1/c8C2A
BOBRxh7WS/qmwz2mzvSq9UfXFFvw48NKnaZNWmr3nw/me2UdUIO8Gzku0IIZ1Pfnh6vayc4Kn9EM
rew5zfRNVCmXslNGak7jBdXqVeroT+JboHiOE24qM/dGJTnS+VwbMe56iXofltHT50/14Uig/CdM
QKpMqDefOE2jIMwQ2PGsgoQY4PqtO8R7R/W3JF4HkbnnyjceP7/nq3jrn9unPg8CtG+4jwKi3J8j
Udr4//QC71BIVadZeauF9ki3Chnk0Sc6beoDTlsoOc9aAig+p+lNXxbP2IA+I3lw3ffFRY9hmrad
l8TjpkjzZ4rd947j3FtOmS/cPtrlsobz+2JY/QVJj0tZ98/mbFZX2zlJveLsgeDuhNLefv5u789A
Xo0o51VJ1noXWWFPqU/VyKuNwbQ2KATWYbpE9GVdo59g5C+WUe5TcBGf3/X9nsddhQnOZg6k34VW
A3KJdIMTSe1xPGAmgNYWBWlwZSk1uISfP7/dq3Dsuw9o8u2gxcwSpPPG8Rt4UhgQFXBakeD0uktS
6pcgl/ssCHeGPhw00f6qM/1ipcHOquN7bQv679qI6l8Jm2GTREeJexod6EuWNSe93BR29Qs7jttX
bEzfvqixfYYcaiw6UOeZOVzsxN3HdkTwT2OmSS6BDkqgtBHAUH0aOaWzGXHrzCaQIUMjLlljHmav
Nzvxr/1Mv9WN/ISoCjnDzqawoqvjdaXn+ym0XlWOwqb/1aP/s3AK3LFQe2Kry4LnIsk3BT6hSClj
ueJmz5HmbNGne0HW8LrUzNuQhL5TjaNWuBzp127OApLZVwv0w0/721C/WSttWMbdqDDUdmPetnWz
ntdno7SYqlP5jeovtuLX0P/tpzUQjZw/K2irt/KnZZbaKH5XElXymeszXsdYaJtaA3JGOxhjv5lH
1rc6POHp+9rqdYHQh2pLqDPuthlMIEHFft7M8HtYF5V1iIYAnk18np81MewtGgxfPPNHQ2QAyNb0
WUfLngFlv89GCFSBa4yN9Aw7OxVNu0qZZ2WUQjDHVp1H/nz2z5P7/Qj963ZvAiuAICbSIJxWXawg
boAiLsJDc1D1+W3eI5RnlPlvr/UmmmpdKXot4Lwo5fQXlNAfRQzMaDT61Tz8eO0+OZl6qTOk3J0r
ygwwa6RCv03ulTF8+f95GHhoAEYZZZDvf45xHtV+XYaD9GqWXZBjda+77Uple9HG8qQq102+fRXo
1XFdb4gWwl5fjqywIgKN8PnDfLTHosZC4uSoqJm9zclDG4Vce95jI4XU1WA/dwU0H1uBnqRRbtUG
L43123peyZ/f+aOZJlTifc5KQoG3o2DVYZLKCsfJed8DpbDO2ModBIICP1nAtfj8bu8jPex3gQwK
pEfJb96ezaqKXLZQ07n8Bix6po4YmTjP66pF3v/ze300qYUQKEojQzAz5f/8vnalkUOmvJliDr8i
vQaO51yXWfKVCsCH7zTL0YIOdQC8v1mrjR9jaR9iLFmmzctUbh1HO8CVf+p4o0BRD3Pk9zqolegX
8+uiAn+Yt5FJWmdj9mT9/L0/3O/IwZFzQBiYGOjNA5VBH1L6VOVrmjSH0zPyfcSOyB1+9nbtuUr6
pDfVt0bXjoOvH0Tw0spuExnhL21Ix6WZBBhc6yccWE5zAGJHkWcZ2i5JrNWQTMd0xIz7i2eed5g/
diBz1isFlj5v0w4M3z8/Vqk37Si1kmr1OHdViJJSjQUwNvWlEcZJEc02cfNomXVls3BxLe7N/srJ
+tt5w6Cjdy2IsRtl2ISTPS1ME8MYE+3BBIRJ0rScgW20M9z4i6jh3eKZn5qIiKITRTIE4f98anXo
+g46TunFbUin1Nz0/ilIsNBtOk+ps6+2z3lHejdIv93uzSBZqUi6pilon1M/zkv/yTfa53nnnHOY
saj2WXHlkm/EU/VFNKZ9eGs0g/lAyM/AafvzTemRd2lVs3BTnx4xrNpNqYe/DMniTexdXZpnMzK+
2XSpoJ1+PjeMdwtsHuXf7j3Pnd9Cs7YbkyGYUQNzXO1Y8rZjOgIFw/CuHMZbagKPBid5qAE861Hs
IqiIxj3ijDv8OZ4BUySLKKl/JCG230Mn/cWsKAGS9FZtC3qkzUsc+n9N5utWZDTmxR42Aw7DZeNv
5ZgbtA8IwOuxvPyFPp/ExOMrndlX8YN3H/a3N3yzVRlWaNr82dKDLESfXd9UzXAMfNtriSFHO3o2
iep9t/g1c9DbluWXqsrjnDyUAzXcrvFe3zLGP0TRyDsyO/4mxCmXw4sYwOy4mXWPF/QtzXPSk9jQ
r7t0eLHIsj//VF+sB3U+5n77UmOfwVAd85K+zXCaEYsOawJHog217hPAgC9Ok3c7/Jvl9+YE1/JI
4pDIxJgxlTlIsB7/vdj8u7b5X6SJ57+yKPeiuqmil+ZP5sNcIeHr/vf//T9fhv8R/CzekSb+7f9U
P39UxYe/9TdfwvwHHEboEISvBFiEff/kS4h/6NBV6QxwTMETM0jhAQ804f/6b5b6D1RxLe7O/2VD
nQ+C/+BLOP+ABe2qRA4GIQRF/v8MX+L9jkarRkdlBgghngw8359z1QGBCGzYTr0IT5yl7mfmuoHF
sbChnmvFOC7wmN+ULTjgRm18GiQ/fxuu639f3b/zJ95r5PEA9EdUqlEzLfGt2kPRhFWhukHmZT0B
rhTNqlJhtuOCvu+U6HtL33vZRcnL7MgH5jTHIt6NcKcxsWyS9S83arIVgOcvDhlcCnjxPzYjwWej
fDLrB0Fke0u5pRXdOsAjQrQ5FRJMR4/PilrHZ9QIYjgDebc0zbBfpJU67pRWWvvExCLY/RHmrTy8
XjBErNZNWdxMQFeOVWRtmAzNHt+nAKPw/M5JjNu4bn71IpLgeNMGLkCkY8vUeo2XKZ16Cuthncda
dwZ9sdcr6P+xDaISV6AfeTaGNByTB2gtM94Pcy8iCqzWMm3b+kBs7Nqwrvu5UquvLSnbRagGMTZq
BLMBdg+YTuJA7oNhTxL5E/euVROAH4C6HG9Lu97x7Yuj4sc/+TPLsO5/mYH/0yG0WNb98Jfu698y
R022qXQBtN03jlGvog6MeGH167qtHLyjGrqune8jMpmiCWXZMdo67hpUgzjTN5RXbmkYC9Mqk02U
0QZeG2AHhixyb8BTJt9Cye/noDMMOpWnoBdirTnxd1102Z1ljRsbab9UNZ5p5bfbyke0UiRWvMZf
U9upprrLBR2mfNKGTZW4wbqK662jyRu9GfI1ASOQ9vjGHDAPRe3CSi7FVGwsmVibtojCdQmmH4CV
R3P5IS6dK6RrTFT2QKPCSva3lWJWG2C+GiyMxocXIlduTvdbOliC2WOHCJ0d5li1gKFr6+lkDsqT
i/+QCJ1rJjT4QNMp0fXoTpnexovE4tmUTG4DEDU0RLv0pCTBuOygCgxD/dN24pNuKIvUjYYdJBZO
9QIrrdeftEAGgKuKaoVDcbKEqfciIhTaYMPvAjQvtn0Ttuc4UJ7SulsmeRb/FUjtUhr2tOOICtE7
ae+SEMksMQWYjwW65B2hXCdjB4VotItVFhvBvkDuMInADlUKwtkp8nT008hfi2Wb6cin+Po60ulJ
DC4GpzShvyUm4D1VcXqvAn5JyTyzNknuXGN3+xfS09a1HAtPhC6YSBGCst9qjY1uvjYBS0Lk5GDl
kC2myFfWiWGO+HBV474XoLaDpAFH15h7H223dd+5x7adfrRS7sJRn3aDX2wr59cE7BgPPijAYagC
rNW7etHlGK0TOMLBCONwN9bTcMWCOoAAdoA9lUBJoqNCw3ANrv3ByONsp4HGwYbRPHTY4u51XAuC
0HJPqln8SgMoOonTZV5odOayMIFX84KTZ/nRz1AUNpVXPOPtYxQMwPIN/2D542GwFCB71YTIZ/wy
avY3id/YJlBif9lWnXFq4hpnhrjeOcBYozxtD1ZIiZjVvqhGVB6jUZ7MBp+cUe9WQOE2RuMPV7WS
i0UhlHhR5w6Mpam/rQ3xa2ga2B+pxu/j+pX0SQBgJrzhe3q1P34XYZXsrNKla6TkPQ5poG4rGWsP
zFfwLjbxXiYrdWH4xughaVmvVSelsJ0uK6X5JlomlBOA1hndwHOqtNxNerouHNf1SuFAt0jdaxTA
L4ITZqG3qFwkIn0otXjW+tJWUXFo+JIuPimAyFDaCsesWhDmbjMoR16p6ybI8ubOLPSXYJ5LBINN
h90pSDQwmhwUCvStTUpHCAXODvxMWZ96IxarhFxkKSicnEaAGhqAjWpGbmQzhiOMNro1gulw2q3T
qeo67RuUCIX/EOF3vu7I7PbDPy/SKrY2gJFuRo4kQEhKoCT6jCmxEMidMSYuYJN0Rp1MKmiFBPvc
KtTLlTmzDyJ3RBsGtIo541bUoPVCenpnV+v0s+pgHpuWyh5ohA4ZBczTDIN5vVTVPp6xMaMTDpte
S2/x9uoQnxxnFM0442n8GVmDBIq/LbDMnjE3WhBumiTGUXHG47yC1dIZo6MC1tEB7fgzesfoDYeO
e1ltjam2kcsBmOti3FhNmTwrY37JZiQQnp0Z8FJRYqILTmiYEUNl3+LxOKOIcuBEyowrsmeEUTxj
jWpAR0CIux12ynL/eklHvOgcQEp4OstDmW+SegC9NOOYylgi/6g7YJtmlFPRPemTvmwLeUh0E/Qw
aKh2xkVl4bgWGIneJ34XbAoTH9S4sJCpt71YhTqVN6uwgSkhnKjYFcFwL8N8VTeiuW9oR+4tVqzn
KIn7VOnKo8MZcKmEIdFfnB6T2JZLa8gBj6HQs4jYsQDilSYAIvbNbWDHzUKCjWVnwR1haEyFvjqS
ItZtGQrxpFQxIh9Jk21rqF1HstEBqHBeoyqNYWGnDctelmIltQYuUBBdAZ6zVlPC6vJRTD93rgLO
tWicjZZ1w4ITrVoJp8t3ZThudEX5Nk2tvKlDa7g0SXYS2IY+lomPrHzwiG9krXWnEXjdqkZqB9Av
/JB8MAqMaPudCsTyqug1fYMpPRsQhLy7zpjUjfD3KUzIo4Nv/NGuLWgH808d8YIn2iQ8aGOj40Ie
68dJvZv6qtyEKt6RjTNa539dosalWDNOiKu6uFUCHZux84502dzmy+s/Xy911kyLcUwagFZqhy5L
Dn5aomCaKK6xoJE7nfxyBGRmoMb9+s/XCxnSdKo7VSysDoZCCFHQiVizw4CzSSntR6iufCVzVrJE
Inw3WfrOatPhIMqHSFbBt8xVQFyU7mqqzR7UgLrLEmPgByc+hsC1toz0g5hqeWmMMlmmCmlmByCe
JbxSx+AbC3S68U3aOiCEFo6dcoTj8LjUQIsviY6DJ/b5eGn0ctjVotzNfONNkRlYMTf5jyk+wEoF
Q4oi+7GNrQZHKHXamda16FxxNMOoXPhKGZ8bERBPIv2+pEYIkAOXAFAE4qpUFWtrK7YNJdIxN4Au
3HXV6XLnZFPkpVmOVW8h62ujrvy1TuzOnhpPKEuNKjCJwj1jy2ITfTCApaEW94TK34UDOK+SZrzv
7Mw6sbAxPUukfadORrjAxxetOqmLnyCQj0qTj8vBcp6CCAd5UCxQPUV1U6YdbKTUlI963t2M1a3S
Rf3JUSZ5GjLstA0+lYqzGvULmHV+rx6BP2w5BLOrvkl2cDjDfTeCp2vy4ieY32zXptFNi4aA28q1
WROUjFm9KNLK3g9paFyNLvnHqHFc9xisQ3oxPC1y0nVHWACoz7XWurlB7Qjul21fEhdKWWcpGxMO
SDEGFQDwBvSwkTwNkBZZy8H3GpmzRSmicZnEFdzbvr5WTS1ZxkZ/ZdcmHs6IcS8UpX228UZr2rxf
xh3tPRPI2gIdDx974/GBUMaAnGuJlREnMJ+CIPfyEChTUEdgT+12FRvqreZGCLs5SrdzJHMsEsqC
9ZKh6w0wItc6AEkGkUwNlXsZDANErFyjQQqAMYK7DqHOUq+YF82CmOweF/dhpwjl2xjdVmHm5dQ2
1oad4jVcuCdF8+/ahH28aZUCbba4W8RWwPRRZ9Sudt9EfCA//YXCceWlupvP9q7uaoAOBu5331Xt
zIANaDFE0lha0tQRlz4WNibMfi+AOVqqyXE9WgvA/uuipvgIkcHyKlddDAZiY5FlkVq0/Kky8hd9
wcwB5xklfKfISbSFX1vMIZmniwGwfyIyextow00S93Lj1Ac/U//y27Fa0nSblrY7VFRLRA2ZxfjK
feGDVBNg1tyl1xAVQuHnTX0p1qTlx2USeWQuD67VVju3Yw/rgqRAHBMgbN8Y26mFtWU0AfiEWHqQ
Qp9tnW+lZFO8jNwUolExlasvkuD3jQ+HdH62Cpj7Hu/avMCRGlRQ08irjHCpYMkatSUsA7ogcRnY
cLz9gPo9FF8vDX1cf4u122Xhyo9HezfR2+y0TR5BE0VHjsinn9adHf+tQP5f9Z9P6z+kir99yw/q
P3Xzswr+7f9S7Xwrm4Fk3fzL/5TNmPEDgCOAmtKCNSnf/i2bIf5Bk4IyEAV/pGvADf2zDIQ2BgIb
DrQPwFdocf2rCGT/w6aVC1wI2QymDsZJ/1Gi+rvm8u9yJ5SsPqrB0BJ5V+0AcKQCVAW68QH2yMHq
eCrHIKT5rPysssY+D45yrMzG2jShKfZkBGgM1g6YHafVtiAA2qUV7scMsUNoLBAKdFyiezCI6Nkd
/XFcVY6T74qopIFo6v5uSA3SPnQTksgl/FOGXTAiWOFjxdQAHQWg0j3SXZGQJ0N7E7oyPk2l3ERE
mhA5bHFVjf6TM9KrcY0UJlqmghOQnKa+uY5gn6/DScGdPL1NO3+vqM4SexN9P4EogfNc3EVTJTex
CedlEDhwdpisLh34SIfXC1rOPJgbusshhbymaj7+ZngHPPQWyKG4KL6lhGYtxLG1Jko27plbZ0rL
OrbG+JDErTy5uT3ch0F66IcCwVSVfEQzhnRp2vGwFlJMwPL9ZY8lxKNBCXuXBGAK8aQrNyPJlKcP
NbesO2OhTqDWKTtVgXEgegUgnY/3Quo5BKLiJRThakKWbWkqtdzGE+AGzVG0g0YGeVbC4XHo7Ysz
uaDtuSns+qHZNC0OHlUnAahrwSoVwbipW1IhzZymPcmaG0XKjbUbtGQfOtHZTot9GBb9teVr13UL
09Nux59k7FuGP9r5AZQnwtHU86Odk4/GdZZWydXsG8h/lRPR6rCKoiwhsnHibS9kirVM6i6mzEgv
WnDMsS1u0HXWArM75LFMvE4jys6SHqGoGvYpimvI4Is7JuW59/GCJPWuFkNJFDNVpYlPrbnr+ii+
FJYeXTJMwtfQJmraQX58KzZdlWT72DHyfR1rW9wW2zvSU0QZlrobh+vRMm/CQEf2YNKeigbNYGgb
8bK1HoeuXE9pJ+8dAru9VZxbZC0io4OO0BvNypQ+8puTKjxLNJyyQHaW3X170KxBfpcTJTwS3UeF
THGrD5wh8Wja+2726cQuqlzXelkRarnGOq7t+C7I1Rdy3XIb5dmF7OU7k1HdlqWVIdMAz8acQ3er
be6N3HaPso3VtYn0xWKM5Z0BZRIxhnWSQQ3UWC40G+RiCAh5UteGpm5pT+64cxSZLLA+MxYaK3th
huWPRptWQzN8N8ru1uzAhjdxfimyCu++xFq2ikW6XA2pFxBLCKV2FlHX6J4omidN/FWUPYUx6L4c
P5EZXPTAWZuRctW7KaIFyXjog3hG1rirKqg5TPO4WabDuOMPlp4+dceU+b7ieCavT5XlpGkrrTIa
z4jSDhorHIzWqyuaU+ohi4IDuff3Bswn8bfyE/aOXCZheR0M/iKf/3IbRCZj7N/VMNqGGCPEzO6+
2VZIASbsuH2VnGpmBaltt8nc/gq4b0lZjPLI1A0jFaduLgON1LgUazkGw10Wh/067m8pRmeekxsc
+nlBmywtkDAZXjoyLZDAQ+91lr4ugS4tzMG/i9zyOZG+Tg3ChTRdsh9K2zPNtl1IY3LWAHQ9I4jc
k6nBdqhjNA3zFkxJENnZgQIcBFKqFTprFt51jeoFZL8i6/GthK+bFOOe7g7lK6XdZFaVwYlNpxU1
LGOXdYxdnbrDtoqb57EjW6MPnq39bNsbarSlvdcuozpsl3EPIc/Sk8JL8sHe6tKONqGQyrKsCorW
Qy6WLRnRCiBP5zX9cK5d8yRBlC/DTFyclEqTo1r9chhw1EUVGJp4gndMYchneCCaRzZarXFxXOjo
3UhwM3lkJ56O9dm1T8+Aj4NCWYv+jKg7bdtNuRdoyinI0+5U1vs+KLbFRE/bda/4nXJbPI/osFxl
JfYQrfiWBna5qRsdNV0FDl9dwKXza/cK4RxOmQRTq6y8K0mlz6oIqb4KHJIsI0BJwOlB6VKDHZRG
WfROdyrw4tnjhL5Ph8RHpaiKt7i/wk+0kSRsnfveLaMDv9BNXXNkkf9sgPnTOZfyRnHFnQLIYaFY
6oiG34hCpK1vFef7ptbbbu/GtzxQ/2DCtaz7vroKNRiYKnUMaJKUGMCVHRo7UVbxUCFCY5nTetaa
ERXFmCmrNm2C7L2Obx14zvq6QXgnz4VxXU3UnMd4gmbltlc2e1HXl9dpZgxMoCr1OqX4nirJlZGE
e01KP1vAG3jRp1qlbk6NeIwKdZGGbr8KTCs5ozHIX6iVfq0EZn9GF9tesiq9sSlq8psaEYqqEiYy
QoW6Lqf4XFPHECYyLz21R4s6iF9ip9L3Q7Zu+thfJKPe77TSIHSu41Or5lhKapu0oiYcmkW5cfq4
XLtIKy1mE/kNNTkoCnH6GOuFdpzAVy30na50yQGU6ppCwWNB32BDVR3OdyAyJoa1VAcH1IUP9qGI
9FtgmC4w4ouo0gyPLMxuWsqhaNs+DK1rexD4vg2hru8ahFFyYBTr6ZDp4OyoYC85Q1yYjqW6GuGM
UGLQ7QODprDzIWtl95N2yFAsWquT/yN8/WJdqqyNXiGNhOpGRekh5KDbTOz4KKQFm1f9gAI7w5Y9
hSIUJaMo7G4rs0N0cOZ0mobXOlp6HFG9A5zaqWdt6nxUaSRaHQa0gdFh/eKLturpc8Nhzu6lqFPP
VAX09tCiHdBm5fXockwOEZbkTAGmNm6L6HxZqzKK/VUuhLM1h3s419RtrePrpZt/Sn3L3s+6WH3n
1/kC32h7/6/L5Dygf6EekVAZjmk5LCSQGDQ1NFKNMdmqdnEbBTZsy4k6o2XzhPpLkvb2g90Z6sZk
38DJ0UbV6IX+poF0MdK3+SytEplLw8esITfG4xSipgRABRKvsqOhWW2RO9ongynwOaVEH9R9fSwT
pYfeHB2ipLjhFC2+uXiFzPS3cwX55OiSit7Y6qReWf69nGCfI7B9N0Uh2bYyUYypvxmKYuydIESU
HoLrVoKGkGahnfL5okc9/ZHUBkYLv+4QNyZaOVlf3SInkF0soDZYeVa3cZ79Qgye8MYfbic9oQ9U
p+IGnfD0kLvDzSj0hUQU3PRDOhZwX7zJxUo9HG10iGxlm2S+v4za6KYc6mHlpmF7K3N0DJJduaTK
bj7IoS6Wso9UTxkKH6ucLt8zX4oly1CqYI6s3nKWeLYHe1jn+dx3MQ2tWCXV/+PuzLbTSJIw/Cp9
+h5O7ctF9wWbQJsty56RfcNBtqaK2vfteeZN5sXmS8A2CCT1uPqCMzc+skBEZZIZGRn/H3/kyaha
auv3sd7yhVAYemFlNDc2rOyTkQRUiAo8ZxDLHxiD983tynFUW581Vy1utRCpEMkoFprVZkJu/Kuj
gxSVKiiqDh92hDQ8egQCVtr8RD/PekEuehQF65tCT55KYKilwKMigUyJqu8RkCjRJ7BVIPArCaEv
pdbTUSWwLVWgXEv/wgD06gT61eBRKSAJZxXce2hX1N4uBVomA5sFAj+rM4cUuNECZizb5ZyTBOMC
cfOB3gIBweGi0iadscGdWUvdIb0ZowsX2G4pjzVAvMa7Q4AWXplA92xgvgGdCSpdIS2flc1FZxLJ
SWm3QGpEXjhaR5NdgRj6AjsMARFRM5jCKaUPmxd+anL3y6ACb+wiuYVfjCDwICGvNIj9eyQYLPDc
YjROG5TfZcPz8Xgdm9ktkndpDK+tosdfIdDOSOCevkBAK5O/zxXXgiBNiCFwUi/rHnMvh0hNx/WZ
gpTCpDPllDLzFH4NwuywgVcWTXsspeHb0ZQ5QmfcPOylNE+WogZVtuWZTucQu6blK42rsmnZLSmm
X1fltIrzT8FAeURoxSHReR/bZXrNCUO6TJO7C3DEVQQNdWK2UTt1myKbZV01XkpeMCnUwJ4qtUs3
nySaSXp9vzTlB71ob5ZAVYu6qG/WdqMsQrv64pOuQD3cke5gS0kknkzzuiamWUTqZ8XRlgtbRmJw
mZsrvQA647oy14MoG3Oyo75E+TiNV6iyv4yLIlnAcknnZuVZYw71C4kYcmHawBs6SuzF0vTHzO5I
TyoNPeYMBN1IoZlbzoi74mLQoSTnJRzsCDBd2qF8USUIcWWWMVeJX6aSTpYqq6x/BYOldsnSf8jM
UJ3W8VK+jFaUqpqjxk7169aO/DHqWXS6CpWFFGvSIrcIngrfiD6GNT0PtNyedY5RfcjQvqCQX77Q
oqqbqFJmEUkhfGOr9XKswgiZDgZ2PincQKEAIoRwXZGWtAppmuiDbpGVJMQ80RMrJ+tTdeAdBI+j
AGB8mlSddGu0/hXc9QcrrpxZ6nkWdfLhuNM9+7YZTJWlhcZYlcVTda1cWhRMzJpUS2dVG16HhTuD
qmDSUSL+KHGWXW7+SVpreRlFKLQoDfnaykBaLUZ+/kpo0F9t/it1+swLB8oXuJljb+BLU1ANbq4U
4Dcy2FOetibpzpJEOL8uozQhlqZFNoVwLRvE8S8038s/RAb9fRvdfFyGCNHZXSW/W6+bO4qBLbKc
LpouMb364pxeX2WV5QgFNunE1B8lChxG5A/acQp6855eQI2nTWppUM0RZlrTks3/qAJ8yS3aLBai
DJQTqxkJCmdaxg310+6ninAcHCx4h7TbF8UxBTQd6qNWAS60vNq/IWC6bE3Euphf2mDKt90AIkGr
KvFFq9ufy6DWJo7konkESSLNfW2WaBXQfVKtx3AQPhDqmjAVlIAYWGrnrqc+2C3xO9qAl7ANoCxw
+eKKlbxry/qqycJ7pfQd8ohaNLI+u4q6nGtrM5u5Bp9HEcWdY4IoMs6b1I2vom6CuGp7p6XVbQj2
xUHX1mOj09kjZnWdSkUySvA807IYXLu21XLXQWC4rOis46ZwOVwn+1BL/uc0aZVxl9fGjAZDdF30
gu4mDpRHrjWI0AV5ea170IDVNSQQWeb6NqB5lp2RqHb1tfbR0opby/XVa9e1rjY/hOgZ3ClRsb7L
coc6iii+6dDuuF3ahjfh9qDfF2sHGQNWu25Ht0Glm3eDdA4LWq9HUVIsDGA8GAcIXKKPcVWg93Ud
xbivIqmriw5VyPeRs04Xe8m4U5ktQcg8ZPHYgo4sGkwxcdRoHdKbUDwwKKBEnlWryeZm7b2eFeSk
iwINmkFoj0ElH7qcaxfgGjqTmrXIde++zNI36NGq4FE9exC6z3GRMDWiIeDNwwepTaUrFID7CZiJ
NzHk1BjL+SJeZaH61HrIBTih2P5ock7KGhAlQo0gmjfrlIxV+s/Kcd574ipnOynJry5+36DIsPa5
AgeN8q3WQWJD6871nAfFl2k+La9oaDJLGXBqQ2NR1bfo1ccZawR+bXAk0XKOVIeY+D2Oo7G2ah8d
oGhiVs0VmcNPZYYuTlorNeKYGf18M22y5IoJqeOtRr7H9Eoyn9gUSdETafzatj1K24NwMhholGCl
aAYUujaYSI1Kla5ccTOKndH/upCIuOHwISdPcb1iPC+BHrTgcXVtBBOU8pP8UnWzeeUY2sRfh49Z
UU9LWiNtshDZ+iq15DlCa68/wYlRG6iLyyYAgWTaIhm8P+GStGwcajiCiRcrKylbTls0Tkc5QQfN
Fx3Ffv+6uaOEMGHevrlnGwcabhOq6E9NEgeeAlVTdPMiUbfmqI3eYFUrR1Q7+jxpYDISMyuq55/h
MrmF9KMaNxG9iKNoHH2MggYNgSxrx25X4LZUGqxTM1lExQ30K+hsfnYTsYdHKNk8ZrV0L4WGisSm
ee3pFBeSPukmnK1fO8n3Jr4RWm+QA49Jk+KBoYArSI9K7IFnDxwXg1RrS/QMfYW7AwzGy6i8L6v4
Kam7aWg3KB7wZEaRvtfW6Rvr4OiLwbZghcIuUxDLPvJoqMq2SwQuJzXJjFGS+A954EXTcIBMrEgW
vL4MhFs6cFsUUFgSXXdEPSCu69lIB2ZK6VAbRZPaXEMfGwwcIfh2V+nlAg1SyNnynf9Ww7qjlY42
ElMLHCKaj4CLHK50yAdNTXAaTnDJ1gRxwWu649BvhCuRSfSW6+3D64M87h4gLBqiNg4WLJjKM4ug
GDoXfD2cbHSz6kFrk5gJRoZLXoMGBlTMhWT9vBTeEzJEeUD0mr8lsn9q1LRlkHWcmpA8eHZAmJGU
Gd1aeLWKfte2BDS8bhFqcdDWYZujbxdzbXh94MdrSUckCDjKoAuZtkWF9p24hOxsnns7m0GKhFrh
0mBsY9NoinZr7/8AQtwNQeB7U4KYor0rn7L2w1NeBsUPKE28SllbVHyMf+1N3zG60x+0U+P/2CZP
f/z+NS6jQjwBh1W0Ty9XhPs8IKRvHmnzvK99QrBiWOU3PtpQhkJjQAB+yEfYqPH//lsQE11tX5aN
odDiRz7fZsvzhq29vRl6aQ5eH952Ml9/z8EAXsZldcVUDQ7AvzINzz7l5zToxhDWO5kpnCh5TlX4
tv1p0Id0kxItLGnvSAt3UeuDvbOaBr7E3WP9LE94YTW8OA2GPCQ/iK8VjWo2IdXhNIhZog5cQ8VJ
kCbOcBZIfogS216LgYILGjLaFCLYdGM63hPaUBUVeWK3oB8hixPizBYDAMAxV+F/XQy6NRTNTC0i
DA5ChS7Hh4tBH3JUQEfQTApYeRuH1JlNgy4TSf4NroF+flAvNv4PB8kH7rsGHCg92KARaYoFYUI6
Qw8pUzzUexrMoUZwsJESQ0fElOCs7E+DNdSJWGCtcLEW8kDbTXhWHhKHtdurPTykOhTZA3rKiK67
4tZ7OA34BpmSUFwxFVv01jzDTSHRGW/7WL8+Dbo5pFSdToBcvk9Pg4YZaoDhEVHcLW5x5+YbuKsJ
aateJwXToHAAcCFisOg4iLry/U1hDKGNQuTDD+EhdBFcnd00cJDj2PtNA1Eil3bgfdrK8aWL4sX9
aYDUZjJ6erqTsTAk8/xWA3pU/TeFYRA3IJxhkpahOdpGsmJvGhRpyJWOU+LHajm31UCV6aYdZN/l
oDMPVOSQJsAPqlC7DpeDOtRJFhoczZTBou9xfrtCI9vQ3znYQw1ips2yp3qUiJE4cW85yNYQSgUF
UJzOYrGIJN6ZOQeEQmj42nc1wFu14KvqGnqgBFLHN0ySfBZLTxUivly9zm8aSAJJ2yD/109MLhWS
ZiGCu81kobFzuBo4UE2092yovYTUHBjnNg0759A7cuBWQaBI9lBBdNCA5Xw4DyIfQZm7qHZnQWw2
zbntCgOhxL9hV7DWuWjLcLpNlWzj4TSoQ1kXyi9ARMaOB35200BWdrtZe+wKbSjWABgKWpcM9tnd
ymQxqKghEECSl1C0MzwpRAqgb/xk8G2TcKX1O9RJvnfhA/dPChFlko7RCCs28dU5ukjoQNtv59cX
AxUOpmZqCtrRSGEcXzGNIQKlBjNB4QQVT9oZHphkQQx2cr9o2h7CagKLFpdMCkRE9n9/NWhD1MMR
50D0g6CbA/WvnxR/4Tr+I8FNP4jg2ya1vX6iZf1xBvylN3zP6h6/vsvoLr798bvIXB+8UWS6t7af
Njl38f8/DxKVm3Tr3ovf068bO7s/3w3w2PSBre+j+v7L+fopW2Vf3XbzQrt7zNtVSIL8H6u82DXC
/Q3ieVS0+wl4vPN24f98rj9+P3jqvcXwqpn//FsUDyH5kh0XD+18zN9k4xEG1dMBjCBGsfHlvS1A
URCPf3qmtsdmXxufkiRfBavTJraBWl8T97TvoaVTEJ40srsb9DYSf6N4atti+bSdbfDd1867TVFa
vKlJO2nne2naj233ayv43Ub86AULG6/YdyS3bI5Ti3d3d+/78VcZtWWPFPCdGgOB+yZP0tfIhKWb
RSdXL6SSDXbR18QVstKr7PQgtjmvvhYu48iPk3X0wkxt84u9jazQAnrBl+i7VG5fG/NV8KKJHXbQ
18TFyzsPHalNXr63iVUVPD3GLyzcHS7Y18goeKKpkPN0cl3tINi+Nu79VXTKwM+8VF8L4jTPVr/x
pbAPT55TP6+5r9s6FWn8QISP44/vgPepPzsMrsQ7vgZPq+zP/wIAAP//</cx:binary>
              </cx:geoCache>
            </cx:geography>
          </cx:layoutPr>
        </cx:series>
      </cx:plotAreaRegion>
    </cx:plotArea>
    <cx:legend pos="r" align="ctr" overlay="1">
      <cx:txPr>
        <a:bodyPr spcFirstLastPara="1" vertOverflow="ellipsis" horzOverflow="overflow" wrap="square" lIns="0" tIns="0" rIns="0" bIns="0" anchor="ctr" anchorCtr="1"/>
        <a:lstStyle/>
        <a:p>
          <a:pPr algn="ctr" rtl="0">
            <a:defRPr b="1"/>
          </a:pPr>
          <a:endParaRPr lang="sv-SE" sz="900" b="1" i="0" u="none" strike="noStrike" baseline="0">
            <a:solidFill>
              <a:srgbClr val="000000">
                <a:lumMod val="65000"/>
                <a:lumOff val="35000"/>
              </a:srgbClr>
            </a:solidFill>
            <a:latin typeface="Courier New"/>
          </a:endParaRPr>
        </a:p>
      </cx:txPr>
    </cx:legend>
  </cx:chart>
</cx:chartSpace>
</file>

<file path=xl/charts/colors1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49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85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3175">
        <a:solidFill>
          <a:schemeClr val="bg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49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85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3175">
        <a:solidFill>
          <a:schemeClr val="bg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microsoft.com/office/2014/relationships/chartEx" Target="../charts/chartEx2.xml"/><Relationship Id="rId2" Type="http://schemas.openxmlformats.org/officeDocument/2006/relationships/chart" Target="../charts/chart1.xml"/><Relationship Id="rId1" Type="http://schemas.microsoft.com/office/2014/relationships/chartEx" Target="../charts/chartEx1.xml"/><Relationship Id="rId4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45720</xdr:rowOff>
    </xdr:from>
    <xdr:ext cx="3638550" cy="6450330"/>
    <xdr:sp macro="" textlink="">
      <xdr:nvSpPr>
        <xdr:cNvPr id="2" name="textruta 1">
          <a:extLst>
            <a:ext uri="{FF2B5EF4-FFF2-40B4-BE49-F238E27FC236}">
              <a16:creationId xmlns:a16="http://schemas.microsoft.com/office/drawing/2014/main" id="{77C18126-DE89-B36A-77FD-027CA535B4B4}"/>
            </a:ext>
          </a:extLst>
        </xdr:cNvPr>
        <xdr:cNvSpPr txBox="1"/>
      </xdr:nvSpPr>
      <xdr:spPr>
        <a:xfrm>
          <a:off x="0" y="45720"/>
          <a:ext cx="3638550" cy="6450330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sv-SE" sz="1100"/>
        </a:p>
        <a:p>
          <a:r>
            <a:rPr lang="sv-SE" sz="1800" b="1"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STATISTIK - juni 2025</a:t>
          </a:r>
        </a:p>
        <a:p>
          <a:endParaRPr lang="sv-SE" sz="1800" b="1"/>
        </a:p>
        <a:p>
          <a:r>
            <a:rPr lang="sv-SE" sz="1400" b="0">
              <a:latin typeface="Lora" pitchFamily="2" charset="0"/>
            </a:rPr>
            <a:t>Se följande</a:t>
          </a:r>
          <a:r>
            <a:rPr lang="sv-SE" sz="1400" b="0" baseline="0">
              <a:latin typeface="Lora" pitchFamily="2" charset="0"/>
            </a:rPr>
            <a:t> flikar:</a:t>
          </a:r>
        </a:p>
        <a:p>
          <a:endParaRPr lang="sv-SE" sz="1400" b="0">
            <a:latin typeface="Lora" pitchFamily="2" charset="0"/>
          </a:endParaRPr>
        </a:p>
        <a:p>
          <a:r>
            <a:rPr lang="sv-SE" sz="1200">
              <a:latin typeface="Lora" pitchFamily="2" charset="0"/>
            </a:rPr>
            <a:t>1. KÖN TOTAL - både asylsökande och TPD</a:t>
          </a:r>
        </a:p>
        <a:p>
          <a:endParaRPr lang="sv-SE" sz="1200">
            <a:latin typeface="Lora" pitchFamily="2" charset="0"/>
          </a:endParaRPr>
        </a:p>
        <a:p>
          <a:r>
            <a:rPr lang="sv-SE" sz="1200">
              <a:latin typeface="Lora" pitchFamily="2" charset="0"/>
            </a:rPr>
            <a:t>2. KÖN ENBART TPD</a:t>
          </a:r>
        </a:p>
        <a:p>
          <a:endParaRPr lang="sv-SE" sz="1200">
            <a:latin typeface="Lora" pitchFamily="2" charset="0"/>
          </a:endParaRPr>
        </a:p>
        <a:p>
          <a:r>
            <a:rPr lang="sv-SE" sz="1200">
              <a:latin typeface="Lora" pitchFamily="2" charset="0"/>
            </a:rPr>
            <a:t>3. BOENDE TOTALT - både asylsökande och  TPD</a:t>
          </a:r>
        </a:p>
        <a:p>
          <a:endParaRPr lang="sv-SE" sz="1200">
            <a:latin typeface="Lora" pitchFamily="2" charset="0"/>
          </a:endParaRPr>
        </a:p>
        <a:p>
          <a:r>
            <a:rPr lang="sv-SE" sz="1200">
              <a:latin typeface="Lora" pitchFamily="2" charset="0"/>
            </a:rPr>
            <a:t>4. BOENDE ENBART TPD</a:t>
          </a:r>
        </a:p>
        <a:p>
          <a:endParaRPr lang="sv-SE" sz="1200">
            <a:latin typeface="Lora" pitchFamily="2" charset="0"/>
          </a:endParaRPr>
        </a:p>
        <a:p>
          <a:r>
            <a:rPr lang="sv-SE" sz="1200">
              <a:latin typeface="Lora" pitchFamily="2" charset="0"/>
            </a:rPr>
            <a:t>5. ÅLDERSGRUPPER TOTALT - både asylsökande och TPD</a:t>
          </a:r>
        </a:p>
        <a:p>
          <a:endParaRPr lang="sv-SE" sz="1200">
            <a:latin typeface="Lora" pitchFamily="2" charset="0"/>
          </a:endParaRPr>
        </a:p>
        <a:p>
          <a:r>
            <a:rPr lang="sv-SE" sz="1200">
              <a:latin typeface="Lora" pitchFamily="2" charset="0"/>
            </a:rPr>
            <a:t>6. ÅLDERSGRUPPER ENBART TPD</a:t>
          </a:r>
        </a:p>
        <a:p>
          <a:endParaRPr lang="sv-SE" sz="1200">
            <a:latin typeface="Lora" pitchFamily="2" charset="0"/>
          </a:endParaRPr>
        </a:p>
        <a:p>
          <a:r>
            <a:rPr lang="sv-SE" sz="1200">
              <a:latin typeface="Lora" pitchFamily="2" charset="0"/>
            </a:rPr>
            <a:t>7. AVSLAG PÅ ASYLANSÖKAN</a:t>
          </a:r>
        </a:p>
        <a:p>
          <a:endParaRPr lang="sv-SE" sz="1200">
            <a:latin typeface="Lora" pitchFamily="2" charset="0"/>
          </a:endParaRPr>
        </a:p>
        <a:p>
          <a:endParaRPr lang="sv-SE" sz="1200">
            <a:latin typeface="Lora" pitchFamily="2" charset="0"/>
          </a:endParaRPr>
        </a:p>
        <a:p>
          <a:r>
            <a:rPr lang="sv-SE" sz="1200" b="1">
              <a:latin typeface="Lora" pitchFamily="2" charset="0"/>
            </a:rPr>
            <a:t>TPD</a:t>
          </a:r>
          <a:r>
            <a:rPr lang="sv-SE" sz="1200" b="1" baseline="0">
              <a:latin typeface="Lora" pitchFamily="2" charset="0"/>
            </a:rPr>
            <a:t> - Temporary Protection Drive - Personer som fått uppehållstillstånd enligt massflyktsdirektivet</a:t>
          </a:r>
          <a:endParaRPr lang="sv-SE" sz="1200" b="1">
            <a:latin typeface="Lora" pitchFamily="2" charset="0"/>
          </a:endParaRPr>
        </a:p>
      </xdr:txBody>
    </xdr:sp>
    <xdr:clientData/>
  </xdr:oneCellAnchor>
  <xdr:twoCellAnchor>
    <xdr:from>
      <xdr:col>19</xdr:col>
      <xdr:colOff>3175</xdr:colOff>
      <xdr:row>1</xdr:row>
      <xdr:rowOff>3175</xdr:rowOff>
    </xdr:from>
    <xdr:to>
      <xdr:col>26</xdr:col>
      <xdr:colOff>307975</xdr:colOff>
      <xdr:row>49</xdr:row>
      <xdr:rowOff>125875</xdr:rowOff>
    </xdr:to>
    <mc:AlternateContent xmlns:mc="http://schemas.openxmlformats.org/markup-compatibility/2006">
      <mc:Choice xmlns:cx4="http://schemas.microsoft.com/office/drawing/2016/5/10/chartex" Requires="cx4">
        <xdr:graphicFrame macro="">
          <xdr:nvGraphicFramePr>
            <xdr:cNvPr id="8" name="Diagram 7">
              <a:extLst>
                <a:ext uri="{FF2B5EF4-FFF2-40B4-BE49-F238E27FC236}">
                  <a16:creationId xmlns:a16="http://schemas.microsoft.com/office/drawing/2014/main" id="{E8A28692-2C60-4449-BAD8-D51EA53BF7FB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1588750" y="920750"/>
              <a:ext cx="4572000" cy="106510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sv-SE" sz="1100"/>
                <a:t>Det här diagrammet är inte tillgängligt i din version av Excel.
Om du redigerar figuren eller sparar arbetsboken i ett annat filformat bryts diagrammet permanent.</a:t>
              </a:r>
            </a:p>
          </xdr:txBody>
        </xdr:sp>
      </mc:Fallback>
    </mc:AlternateContent>
    <xdr:clientData/>
  </xdr:twoCellAnchor>
  <xdr:twoCellAnchor>
    <xdr:from>
      <xdr:col>8</xdr:col>
      <xdr:colOff>739775</xdr:colOff>
      <xdr:row>35</xdr:row>
      <xdr:rowOff>136525</xdr:rowOff>
    </xdr:from>
    <xdr:to>
      <xdr:col>16</xdr:col>
      <xdr:colOff>282575</xdr:colOff>
      <xdr:row>53</xdr:row>
      <xdr:rowOff>136525</xdr:rowOff>
    </xdr:to>
    <xdr:graphicFrame macro="">
      <xdr:nvGraphicFramePr>
        <xdr:cNvPr id="9" name="Diagram 8">
          <a:extLst>
            <a:ext uri="{FF2B5EF4-FFF2-40B4-BE49-F238E27FC236}">
              <a16:creationId xmlns:a16="http://schemas.microsoft.com/office/drawing/2014/main" id="{4651138C-B235-4183-8F95-DF9EE97909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9525</xdr:colOff>
      <xdr:row>1</xdr:row>
      <xdr:rowOff>6350</xdr:rowOff>
    </xdr:from>
    <xdr:to>
      <xdr:col>26</xdr:col>
      <xdr:colOff>247650</xdr:colOff>
      <xdr:row>49</xdr:row>
      <xdr:rowOff>125875</xdr:rowOff>
    </xdr:to>
    <mc:AlternateContent xmlns:mc="http://schemas.openxmlformats.org/markup-compatibility/2006">
      <mc:Choice xmlns:cx4="http://schemas.microsoft.com/office/drawing/2016/5/10/chartex" Requires="cx4">
        <xdr:graphicFrame macro="">
          <xdr:nvGraphicFramePr>
            <xdr:cNvPr id="3" name="Diagram 2">
              <a:extLst>
                <a:ext uri="{FF2B5EF4-FFF2-40B4-BE49-F238E27FC236}">
                  <a16:creationId xmlns:a16="http://schemas.microsoft.com/office/drawing/2014/main" id="{6FA2A2AB-7566-4116-BE2F-D49592437D5D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3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988425" y="1162050"/>
              <a:ext cx="4508500" cy="89238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sv-SE" sz="1100"/>
                <a:t>Det här diagrammet är inte tillgängligt i din version av Excel.
Om du redigerar figuren eller sparar arbetsboken i ett annat filformat bryts diagrammet permanent.</a:t>
              </a:r>
            </a:p>
          </xdr:txBody>
        </xdr:sp>
      </mc:Fallback>
    </mc:AlternateContent>
    <xdr:clientData/>
  </xdr:twoCellAnchor>
  <xdr:twoCellAnchor>
    <xdr:from>
      <xdr:col>9</xdr:col>
      <xdr:colOff>144462</xdr:colOff>
      <xdr:row>35</xdr:row>
      <xdr:rowOff>15875</xdr:rowOff>
    </xdr:from>
    <xdr:to>
      <xdr:col>16</xdr:col>
      <xdr:colOff>392112</xdr:colOff>
      <xdr:row>53</xdr:row>
      <xdr:rowOff>19050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F0B2EB53-7956-49DF-B0A1-8AFB206518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3" Type="http://schemas.openxmlformats.org/officeDocument/2006/relationships/externalLinkPath" Target="https://internyta.lansstyrelsen.se/f/integration-nationell-samarbetsyta/Rapporter%20och%20prognoser/250501%20P&#229;g&#229;ende%20TIA,%20spr&#229;k,%20k&#246;n,%20boende,%20&#229;lder,%20avslag,%20postnr,%20samordning%20kommuner%20l&#228;n%20kartor%20diagram%20(inkl%20nyanl.24m).xlsx" TargetMode="External"/><Relationship Id="rId2" Type="http://schemas.microsoft.com/office/2019/04/relationships/externalLinkLongPath" Target="https://internyta.lansstyrelsen.se/f/integration-nationell-samarbetsyta/Rapporter%20och%20prognoser/250501%20P&#229;g&#229;ende%20TIA,%20spr&#229;k,%20k&#246;n,%20boende,%20&#229;lder,%20avslag,%20postnr,%20samordning%20kommuner%20l&#228;n%20kartor%20diagram%20(inkl%20nyanl.24m).xlsx?6BFF6EAF" TargetMode="External"/><Relationship Id="rId1" Type="http://schemas.openxmlformats.org/officeDocument/2006/relationships/externalLinkPath" Target="file:///\\6BFF6EAF\250501%20P&#229;g&#229;ende%20TIA,%20spr&#229;k,%20k&#246;n,%20boende,%20&#229;lder,%20avslag,%20postnr,%20samordning%20kommuner%20l&#228;n%20kartor%20diagram%20(inkl%20nyanl.24m).xlsx" TargetMode="External"/></Relationships>
</file>

<file path=xl/externalLinks/_rels/externalLink2.xml.rels><?xml version="1.0" encoding="UTF-8" standalone="yes"?>
<Relationships xmlns="http://schemas.openxmlformats.org/package/2006/relationships"><Relationship Id="rId3" Type="http://schemas.openxmlformats.org/officeDocument/2006/relationships/externalLinkPath" Target="https://internyta.lansstyrelsen.se/f/integration-nationell-samarbetsyta/Rapporter%20och%20prognoser/250601%20P&#229;g&#229;ende%20TIA,%20spr&#229;k,%20k&#246;n,%20boende,%20&#229;lder,%20avslag,%20postnr,%20samordning%20kommuner%20l&#228;n%20kartor%20diagram%20(nyanl.%2024m,%2028%20apr).xlsx" TargetMode="External"/><Relationship Id="rId2" Type="http://schemas.microsoft.com/office/2019/04/relationships/externalLinkLongPath" Target="https://internyta.lansstyrelsen.se/f/integration-nationell-samarbetsyta/Rapporter%20och%20prognoser/250601%20P&#229;g&#229;ende%20TIA,%20spr&#229;k,%20k&#246;n,%20boende,%20&#229;lder,%20avslag,%20postnr,%20samordning%20kommuner%20l&#228;n%20kartor%20diagram%20(nyanl.%2024m,%2028%20apr).xlsx?6BFF6EAF" TargetMode="External"/><Relationship Id="rId1" Type="http://schemas.openxmlformats.org/officeDocument/2006/relationships/externalLinkPath" Target="file:///\\6BFF6EAF\250601%20P&#229;g&#229;ende%20TIA,%20spr&#229;k,%20k&#246;n,%20boende,%20&#229;lder,%20avslag,%20postnr,%20samordning%20kommuner%20l&#228;n%20kartor%20diagram%20(nyanl.%2024m,%2028%20apr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Info"/>
      <sheetName val="178 pågående TIA t Miv"/>
      <sheetName val="Modersmål per postnummer"/>
      <sheetName val="Modersmål top 10"/>
      <sheetName val="Modersmål top 10_per län"/>
      <sheetName val="Kön (Total)"/>
      <sheetName val="Kön (TPD)"/>
      <sheetName val="Boendeform (Total)"/>
      <sheetName val="Boendeform (ABO)"/>
      <sheetName val="Boendeform (TPD)"/>
      <sheetName val="Boendeform (TPD_ABO)"/>
      <sheetName val="Boendeform (TPD_Övriga)"/>
      <sheetName val="Åldersgrupp (Total)"/>
      <sheetName val="Åldersgrupp (TPD)"/>
      <sheetName val="Avslagsbeslut"/>
      <sheetName val="Avslag per län, Nod"/>
      <sheetName val="Län (Total)"/>
      <sheetName val="Län (TPD)"/>
      <sheetName val="Kommun (Total)"/>
      <sheetName val="Kommun (TPD)"/>
      <sheetName val="Pnr (Total)"/>
      <sheetName val="Pnr (TPD)"/>
      <sheetName val="Samordning Riket"/>
      <sheetName val="Samordning kommuner"/>
      <sheetName val="Samordning Nord"/>
      <sheetName val="Samordning AB"/>
      <sheetName val="Samordning M"/>
      <sheetName val="Samordning O"/>
      <sheetName val="Samordning Y"/>
      <sheetName val="Samordning Z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>
        <row r="1">
          <cell r="A1" t="str">
            <v>Län</v>
          </cell>
          <cell r="M1" t="str">
            <v>Aktivitets platser/ person</v>
          </cell>
        </row>
        <row r="2">
          <cell r="A2" t="str">
            <v>BLEKINGE</v>
          </cell>
          <cell r="M2">
            <v>0.78389830508474578</v>
          </cell>
        </row>
        <row r="3">
          <cell r="A3" t="str">
            <v>DALARNA</v>
          </cell>
          <cell r="M3">
            <v>0.86486486486486491</v>
          </cell>
        </row>
        <row r="4">
          <cell r="A4" t="str">
            <v>GOTLAND</v>
          </cell>
          <cell r="M4">
            <v>1.4925373134328359</v>
          </cell>
        </row>
        <row r="5">
          <cell r="A5" t="str">
            <v>GÄVLEBORG</v>
          </cell>
          <cell r="M5">
            <v>0.71794871794871795</v>
          </cell>
        </row>
        <row r="6">
          <cell r="A6" t="str">
            <v>HALLAND</v>
          </cell>
          <cell r="M6">
            <v>1.193069306930693</v>
          </cell>
        </row>
        <row r="7">
          <cell r="A7" t="str">
            <v>JÄMTLAND</v>
          </cell>
          <cell r="M7">
            <v>1.9119999999999999</v>
          </cell>
        </row>
        <row r="8">
          <cell r="A8" t="str">
            <v>JÖNKÖPING</v>
          </cell>
          <cell r="M8">
            <v>0.70621468926553677</v>
          </cell>
        </row>
        <row r="9">
          <cell r="A9" t="str">
            <v>KALMAR</v>
          </cell>
          <cell r="M9">
            <v>0.24390243902439024</v>
          </cell>
        </row>
        <row r="10">
          <cell r="A10" t="str">
            <v>KRONOBERG</v>
          </cell>
          <cell r="M10">
            <v>0.64766839378238339</v>
          </cell>
        </row>
        <row r="11">
          <cell r="A11" t="str">
            <v>NORRBOTTEN</v>
          </cell>
          <cell r="M11">
            <v>3.4976887519260402</v>
          </cell>
        </row>
        <row r="12">
          <cell r="A12" t="str">
            <v>SKÅNE</v>
          </cell>
          <cell r="M12">
            <v>1.7915860735009672</v>
          </cell>
        </row>
        <row r="13">
          <cell r="A13" t="str">
            <v>STOCKHOLM</v>
          </cell>
          <cell r="M13">
            <v>3.633309117326553</v>
          </cell>
        </row>
        <row r="14">
          <cell r="A14" t="str">
            <v>SÖDERMANLAND</v>
          </cell>
          <cell r="M14">
            <v>0.35842293906810035</v>
          </cell>
        </row>
        <row r="15">
          <cell r="A15" t="str">
            <v>UPPSALA</v>
          </cell>
          <cell r="M15">
            <v>2.027624309392265</v>
          </cell>
        </row>
        <row r="16">
          <cell r="A16" t="str">
            <v>VÄRMLAND</v>
          </cell>
          <cell r="M16">
            <v>2.3671497584541061</v>
          </cell>
        </row>
        <row r="17">
          <cell r="A17" t="str">
            <v>VÄSTERBOTTEN</v>
          </cell>
          <cell r="M17">
            <v>3.3194444444444446</v>
          </cell>
        </row>
        <row r="18">
          <cell r="A18" t="str">
            <v>VÄSTERNORRLAND</v>
          </cell>
          <cell r="M18">
            <v>3.3031358885017421</v>
          </cell>
        </row>
        <row r="19">
          <cell r="A19" t="str">
            <v>VÄSTMANLAND</v>
          </cell>
          <cell r="M19">
            <v>3.2242990654205608</v>
          </cell>
        </row>
        <row r="20">
          <cell r="A20" t="str">
            <v>VÄSTRA GÖTALAND</v>
          </cell>
          <cell r="M20">
            <v>2.4203494347379237</v>
          </cell>
        </row>
        <row r="21">
          <cell r="A21" t="str">
            <v>ÖREBRO</v>
          </cell>
          <cell r="M21">
            <v>1.5261044176706828</v>
          </cell>
        </row>
        <row r="22">
          <cell r="A22" t="str">
            <v>ÖSTERGÖTLAND</v>
          </cell>
          <cell r="M22">
            <v>2.4856459330143541</v>
          </cell>
        </row>
        <row r="37">
          <cell r="C37" t="str">
            <v>beräknat totalt antal individer med behov av insatser</v>
          </cell>
        </row>
        <row r="38">
          <cell r="B38" t="str">
            <v>januari</v>
          </cell>
          <cell r="C38">
            <v>57611</v>
          </cell>
        </row>
        <row r="39">
          <cell r="B39" t="str">
            <v>februari</v>
          </cell>
          <cell r="C39">
            <v>59271</v>
          </cell>
        </row>
        <row r="40">
          <cell r="B40" t="str">
            <v>mars</v>
          </cell>
          <cell r="C40">
            <v>59905</v>
          </cell>
        </row>
        <row r="41">
          <cell r="B41" t="str">
            <v>april</v>
          </cell>
          <cell r="C41">
            <v>59452</v>
          </cell>
        </row>
        <row r="42">
          <cell r="B42" t="str">
            <v>maj</v>
          </cell>
          <cell r="C42">
            <v>58413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Info"/>
      <sheetName val="157 pågående TIA t Miv"/>
      <sheetName val="Modersmål per postnummer"/>
      <sheetName val="Modersmål top 10"/>
      <sheetName val="Modersmål top 10_per län"/>
      <sheetName val="Kön (Total)"/>
      <sheetName val="Kön (TPD)"/>
      <sheetName val="Boendeform (Total)"/>
      <sheetName val="Boendeform (ABO)"/>
      <sheetName val="Boendeform (TPD)"/>
      <sheetName val="Boendeform (TPD_ABO)"/>
      <sheetName val="Boendeform (TPD_Övriga)"/>
      <sheetName val="Åldersgrupp (Total)"/>
      <sheetName val="Åldersgrupp (TPD)"/>
      <sheetName val="Avslagsbeslut"/>
      <sheetName val="Avslag per län, Nod"/>
      <sheetName val="Län (Total)"/>
      <sheetName val="Län (TPD)"/>
      <sheetName val="Kommun (Total)"/>
      <sheetName val="Kommun (TPD)"/>
      <sheetName val="Pnr (Total)"/>
      <sheetName val="Pnr (TPD)"/>
      <sheetName val="Samordning Riket"/>
      <sheetName val="Samordning 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">
          <cell r="A1" t="str">
            <v>Län</v>
          </cell>
          <cell r="M1" t="str">
            <v>Aktivitets platser/ person</v>
          </cell>
        </row>
        <row r="2">
          <cell r="A2" t="str">
            <v>BLEKINGE</v>
          </cell>
          <cell r="M2">
            <v>0.55776892430278879</v>
          </cell>
        </row>
        <row r="3">
          <cell r="A3" t="str">
            <v>DALARNA</v>
          </cell>
          <cell r="M3">
            <v>0.71823204419889508</v>
          </cell>
        </row>
        <row r="4">
          <cell r="A4" t="str">
            <v>GOTLAND</v>
          </cell>
          <cell r="M4">
            <v>1.4925373134328359</v>
          </cell>
        </row>
        <row r="5">
          <cell r="A5" t="str">
            <v>GÄVLEBORG</v>
          </cell>
          <cell r="M5">
            <v>0.72164948453608246</v>
          </cell>
        </row>
        <row r="6">
          <cell r="A6" t="str">
            <v>HALLAND</v>
          </cell>
          <cell r="M6">
            <v>1.0485436893203883</v>
          </cell>
        </row>
        <row r="7">
          <cell r="A7" t="str">
            <v>JÄMTLAND</v>
          </cell>
          <cell r="M7">
            <v>1.3769230769230769</v>
          </cell>
        </row>
        <row r="8">
          <cell r="A8" t="str">
            <v>JÖNKÖPING</v>
          </cell>
          <cell r="M8">
            <v>0.76219512195121952</v>
          </cell>
        </row>
        <row r="9">
          <cell r="A9" t="str">
            <v>KALMAR</v>
          </cell>
          <cell r="M9">
            <v>0.23904382470119523</v>
          </cell>
        </row>
        <row r="10">
          <cell r="A10" t="str">
            <v>KRONOBERG</v>
          </cell>
          <cell r="M10">
            <v>0.73964497041420119</v>
          </cell>
        </row>
        <row r="11">
          <cell r="A11" t="str">
            <v>NORRBOTTEN</v>
          </cell>
          <cell r="M11">
            <v>3.2901134521880064</v>
          </cell>
        </row>
        <row r="12">
          <cell r="A12" t="str">
            <v>SKÅNE</v>
          </cell>
          <cell r="M12">
            <v>1.6974595842956119</v>
          </cell>
        </row>
        <row r="13">
          <cell r="A13" t="str">
            <v>STOCKHOLM</v>
          </cell>
          <cell r="M13">
            <v>2.9420234210021117</v>
          </cell>
        </row>
        <row r="14">
          <cell r="A14" t="str">
            <v>SÖDERMANLAND</v>
          </cell>
          <cell r="M14">
            <v>0.38167938931297712</v>
          </cell>
        </row>
        <row r="15">
          <cell r="A15" t="str">
            <v>UPPSALA</v>
          </cell>
          <cell r="M15">
            <v>2.0445682451253484</v>
          </cell>
        </row>
        <row r="16">
          <cell r="A16" t="str">
            <v>VÄRMLAND</v>
          </cell>
          <cell r="M16">
            <v>3.341708542713568</v>
          </cell>
        </row>
        <row r="17">
          <cell r="A17" t="str">
            <v>VÄSTERBOTTEN</v>
          </cell>
          <cell r="M17">
            <v>2.6323529411764706</v>
          </cell>
        </row>
        <row r="18">
          <cell r="A18" t="str">
            <v>VÄSTERNORRLAND</v>
          </cell>
          <cell r="M18">
            <v>4.8483754512635375</v>
          </cell>
        </row>
        <row r="19">
          <cell r="A19" t="str">
            <v>VÄSTMANLAND</v>
          </cell>
          <cell r="M19">
            <v>6.7100977198697072</v>
          </cell>
        </row>
        <row r="20">
          <cell r="A20" t="str">
            <v>VÄSTRA GÖTALAND</v>
          </cell>
          <cell r="M20">
            <v>2.506652474720596</v>
          </cell>
        </row>
        <row r="21">
          <cell r="A21" t="str">
            <v>ÖREBRO</v>
          </cell>
          <cell r="M21">
            <v>1.5702479338842976</v>
          </cell>
        </row>
        <row r="22">
          <cell r="A22" t="str">
            <v>ÖSTERGÖTLAND</v>
          </cell>
          <cell r="M22">
            <v>2.4620853080568721</v>
          </cell>
        </row>
        <row r="37">
          <cell r="C37" t="str">
            <v>beräknat totalt antal individer med behov av insatser (§37a/TIA)</v>
          </cell>
        </row>
        <row r="38">
          <cell r="B38" t="str">
            <v>januari</v>
          </cell>
          <cell r="C38">
            <v>57611</v>
          </cell>
        </row>
        <row r="39">
          <cell r="B39" t="str">
            <v>februari</v>
          </cell>
          <cell r="C39">
            <v>59271</v>
          </cell>
        </row>
        <row r="40">
          <cell r="B40" t="str">
            <v>mars</v>
          </cell>
          <cell r="C40">
            <v>59905</v>
          </cell>
        </row>
        <row r="41">
          <cell r="B41" t="str">
            <v>april</v>
          </cell>
          <cell r="C41">
            <v>59452</v>
          </cell>
        </row>
        <row r="42">
          <cell r="B42" t="str">
            <v>maj</v>
          </cell>
          <cell r="C42">
            <v>58413</v>
          </cell>
        </row>
        <row r="43">
          <cell r="B43" t="str">
            <v>juni</v>
          </cell>
          <cell r="C43">
            <v>58005</v>
          </cell>
        </row>
      </sheetData>
      <sheetData sheetId="23"/>
    </sheetDataSet>
  </externalBook>
</externalLink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igrationsverket.se/Om-Migrationsverket/Statistik/Anvisning-till-kommuner-och-bosattning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E699C-80C1-4DD8-8E33-BBCB60E16044}">
  <dimension ref="G1:AA54"/>
  <sheetViews>
    <sheetView workbookViewId="0">
      <selection activeCell="G1" sqref="G1:AA54"/>
    </sheetView>
  </sheetViews>
  <sheetFormatPr defaultRowHeight="14.5"/>
  <sheetData>
    <row r="1" spans="7:27" ht="72" customHeight="1">
      <c r="G1" s="30" t="s">
        <v>59</v>
      </c>
      <c r="H1" s="31" t="s">
        <v>60</v>
      </c>
      <c r="I1" s="84" t="s">
        <v>115</v>
      </c>
      <c r="J1" s="31" t="s">
        <v>61</v>
      </c>
      <c r="K1" s="32" t="s">
        <v>62</v>
      </c>
      <c r="L1" s="85" t="s">
        <v>102</v>
      </c>
      <c r="M1" s="85" t="s">
        <v>63</v>
      </c>
      <c r="N1" s="31" t="s">
        <v>64</v>
      </c>
      <c r="O1" s="33" t="s">
        <v>65</v>
      </c>
      <c r="P1" s="33" t="s">
        <v>66</v>
      </c>
      <c r="Q1" s="33" t="s">
        <v>67</v>
      </c>
      <c r="R1" s="34" t="s">
        <v>122</v>
      </c>
      <c r="S1" s="34" t="s">
        <v>68</v>
      </c>
      <c r="T1" s="124" t="s">
        <v>69</v>
      </c>
      <c r="U1" s="125"/>
      <c r="V1" s="125"/>
      <c r="W1" s="125"/>
      <c r="X1" s="125"/>
      <c r="Y1" s="125"/>
      <c r="Z1" s="125"/>
      <c r="AA1" s="126"/>
    </row>
    <row r="2" spans="7:27" ht="72.75" customHeight="1">
      <c r="G2" s="98" t="s">
        <v>70</v>
      </c>
      <c r="H2" s="35">
        <v>251</v>
      </c>
      <c r="I2" s="35">
        <v>597</v>
      </c>
      <c r="J2" s="36">
        <v>143</v>
      </c>
      <c r="K2" s="99">
        <v>25</v>
      </c>
      <c r="L2" s="86"/>
      <c r="M2" s="87">
        <f>H2-J2-L2</f>
        <v>108</v>
      </c>
      <c r="N2" s="37">
        <f t="shared" ref="N2:N23" si="0">J2/H2</f>
        <v>0.56972111553784865</v>
      </c>
      <c r="O2" s="35">
        <v>344</v>
      </c>
      <c r="P2" s="38">
        <v>180</v>
      </c>
      <c r="Q2" s="39">
        <f>O2-P2</f>
        <v>164</v>
      </c>
      <c r="R2" s="51">
        <v>140</v>
      </c>
      <c r="S2" s="100">
        <f>R2/(H2-L2)</f>
        <v>0.55776892430278879</v>
      </c>
      <c r="T2" s="113"/>
      <c r="U2" s="113"/>
      <c r="V2" s="113"/>
      <c r="W2" s="113"/>
      <c r="X2" s="113"/>
      <c r="Y2" s="113"/>
      <c r="Z2" s="113"/>
      <c r="AA2" s="113"/>
    </row>
    <row r="3" spans="7:27">
      <c r="G3" s="48" t="s">
        <v>71</v>
      </c>
      <c r="H3" s="42">
        <v>181</v>
      </c>
      <c r="I3" s="42">
        <v>784</v>
      </c>
      <c r="J3" s="43">
        <v>117</v>
      </c>
      <c r="K3" s="99">
        <v>2</v>
      </c>
      <c r="L3" s="86"/>
      <c r="M3" s="87">
        <f t="shared" ref="M3:M22" si="1">H3-J3-L3</f>
        <v>64</v>
      </c>
      <c r="N3" s="45">
        <f t="shared" si="0"/>
        <v>0.64640883977900554</v>
      </c>
      <c r="O3" s="42">
        <v>240</v>
      </c>
      <c r="P3" s="46">
        <v>155</v>
      </c>
      <c r="Q3" s="47">
        <f t="shared" ref="Q3:Q23" si="2">O3-P3</f>
        <v>85</v>
      </c>
      <c r="R3" s="51">
        <v>130</v>
      </c>
      <c r="S3" s="100">
        <f t="shared" ref="S3:S22" si="3">R3/(H3-L3)</f>
        <v>0.71823204419889508</v>
      </c>
      <c r="T3" s="113"/>
      <c r="U3" s="113"/>
      <c r="V3" s="113"/>
      <c r="W3" s="113"/>
      <c r="X3" s="113"/>
      <c r="Y3" s="113"/>
      <c r="Z3" s="113"/>
      <c r="AA3" s="113"/>
    </row>
    <row r="4" spans="7:27">
      <c r="G4" s="41" t="s">
        <v>72</v>
      </c>
      <c r="H4" s="49">
        <v>67</v>
      </c>
      <c r="I4" s="49">
        <v>195</v>
      </c>
      <c r="J4" s="43">
        <v>49</v>
      </c>
      <c r="K4" s="99">
        <v>0</v>
      </c>
      <c r="L4" s="86"/>
      <c r="M4" s="87">
        <f t="shared" si="1"/>
        <v>18</v>
      </c>
      <c r="N4" s="146">
        <f t="shared" si="0"/>
        <v>0.73134328358208955</v>
      </c>
      <c r="O4" s="49">
        <v>76</v>
      </c>
      <c r="P4" s="46">
        <v>52</v>
      </c>
      <c r="Q4" s="47">
        <f t="shared" si="2"/>
        <v>24</v>
      </c>
      <c r="R4" s="51">
        <v>100</v>
      </c>
      <c r="S4" s="40">
        <f t="shared" si="3"/>
        <v>1.4925373134328359</v>
      </c>
      <c r="T4" s="113"/>
      <c r="U4" s="113"/>
      <c r="V4" s="113"/>
      <c r="W4" s="113"/>
      <c r="X4" s="113"/>
      <c r="Y4" s="113"/>
      <c r="Z4" s="113"/>
      <c r="AA4" s="113"/>
    </row>
    <row r="5" spans="7:27">
      <c r="G5" s="48" t="s">
        <v>73</v>
      </c>
      <c r="H5" s="49">
        <v>249</v>
      </c>
      <c r="I5" s="49">
        <v>816</v>
      </c>
      <c r="J5" s="43">
        <v>109</v>
      </c>
      <c r="K5" s="44">
        <v>-2</v>
      </c>
      <c r="L5" s="86">
        <v>55</v>
      </c>
      <c r="M5" s="87">
        <f t="shared" si="1"/>
        <v>85</v>
      </c>
      <c r="N5" s="52">
        <f t="shared" si="0"/>
        <v>0.43775100401606426</v>
      </c>
      <c r="O5" s="49">
        <v>324</v>
      </c>
      <c r="P5" s="46">
        <v>138</v>
      </c>
      <c r="Q5" s="47">
        <f t="shared" si="2"/>
        <v>186</v>
      </c>
      <c r="R5" s="51">
        <v>140</v>
      </c>
      <c r="S5" s="100">
        <f t="shared" si="3"/>
        <v>0.72164948453608246</v>
      </c>
      <c r="T5" s="113"/>
      <c r="U5" s="113"/>
      <c r="V5" s="113"/>
      <c r="W5" s="113"/>
      <c r="X5" s="113"/>
      <c r="Y5" s="113"/>
      <c r="Z5" s="113"/>
      <c r="AA5" s="113"/>
    </row>
    <row r="6" spans="7:27">
      <c r="G6" s="53" t="s">
        <v>74</v>
      </c>
      <c r="H6" s="49">
        <v>412</v>
      </c>
      <c r="I6" s="49">
        <v>1090</v>
      </c>
      <c r="J6" s="43">
        <v>220</v>
      </c>
      <c r="K6" s="44">
        <v>15</v>
      </c>
      <c r="L6" s="86"/>
      <c r="M6" s="87">
        <f t="shared" si="1"/>
        <v>192</v>
      </c>
      <c r="N6" s="54">
        <f t="shared" si="0"/>
        <v>0.53398058252427183</v>
      </c>
      <c r="O6" s="49">
        <v>512</v>
      </c>
      <c r="P6" s="46">
        <v>274</v>
      </c>
      <c r="Q6" s="47">
        <f t="shared" si="2"/>
        <v>238</v>
      </c>
      <c r="R6" s="51">
        <v>432</v>
      </c>
      <c r="S6" s="40">
        <f t="shared" si="3"/>
        <v>1.0485436893203883</v>
      </c>
      <c r="T6" s="113"/>
      <c r="U6" s="113"/>
      <c r="V6" s="113"/>
      <c r="W6" s="113"/>
      <c r="X6" s="113"/>
      <c r="Y6" s="113"/>
      <c r="Z6" s="113"/>
      <c r="AA6" s="113"/>
    </row>
    <row r="7" spans="7:27">
      <c r="G7" s="41" t="s">
        <v>75</v>
      </c>
      <c r="H7" s="49">
        <v>130</v>
      </c>
      <c r="I7" s="49">
        <v>485</v>
      </c>
      <c r="J7" s="43">
        <v>104</v>
      </c>
      <c r="K7" s="99">
        <v>9</v>
      </c>
      <c r="L7" s="86"/>
      <c r="M7" s="87">
        <f t="shared" si="1"/>
        <v>26</v>
      </c>
      <c r="N7" s="50">
        <f t="shared" si="0"/>
        <v>0.8</v>
      </c>
      <c r="O7" s="49">
        <v>173</v>
      </c>
      <c r="P7" s="46">
        <v>136</v>
      </c>
      <c r="Q7" s="47">
        <f t="shared" si="2"/>
        <v>37</v>
      </c>
      <c r="R7" s="51">
        <v>179</v>
      </c>
      <c r="S7" s="40">
        <f t="shared" si="3"/>
        <v>1.3769230769230769</v>
      </c>
      <c r="T7" s="113"/>
      <c r="U7" s="113"/>
      <c r="V7" s="113"/>
      <c r="W7" s="113"/>
      <c r="X7" s="113"/>
      <c r="Y7" s="113"/>
      <c r="Z7" s="113"/>
      <c r="AA7" s="113"/>
    </row>
    <row r="8" spans="7:27">
      <c r="G8" s="41" t="s">
        <v>76</v>
      </c>
      <c r="H8" s="49">
        <v>329</v>
      </c>
      <c r="I8" s="49">
        <v>1272</v>
      </c>
      <c r="J8" s="43">
        <v>182</v>
      </c>
      <c r="K8" s="44">
        <v>-9</v>
      </c>
      <c r="L8" s="86">
        <v>1</v>
      </c>
      <c r="M8" s="87">
        <f t="shared" si="1"/>
        <v>146</v>
      </c>
      <c r="N8" s="54">
        <f t="shared" si="0"/>
        <v>0.55319148936170215</v>
      </c>
      <c r="O8" s="49">
        <v>414</v>
      </c>
      <c r="P8" s="46">
        <v>233</v>
      </c>
      <c r="Q8" s="56">
        <f t="shared" si="2"/>
        <v>181</v>
      </c>
      <c r="R8" s="51">
        <v>250</v>
      </c>
      <c r="S8" s="100">
        <f t="shared" si="3"/>
        <v>0.76219512195121952</v>
      </c>
      <c r="T8" s="113"/>
      <c r="U8" s="113"/>
      <c r="V8" s="113"/>
      <c r="W8" s="113"/>
      <c r="X8" s="113"/>
      <c r="Y8" s="113"/>
      <c r="Z8" s="113"/>
      <c r="AA8" s="113"/>
    </row>
    <row r="9" spans="7:27">
      <c r="G9" s="48" t="s">
        <v>77</v>
      </c>
      <c r="H9" s="49">
        <v>252</v>
      </c>
      <c r="I9" s="49">
        <v>873</v>
      </c>
      <c r="J9" s="43">
        <v>147</v>
      </c>
      <c r="K9" s="99">
        <v>20</v>
      </c>
      <c r="L9" s="86">
        <v>1</v>
      </c>
      <c r="M9" s="87">
        <f t="shared" si="1"/>
        <v>104</v>
      </c>
      <c r="N9" s="54">
        <f t="shared" si="0"/>
        <v>0.58333333333333337</v>
      </c>
      <c r="O9" s="49">
        <v>315</v>
      </c>
      <c r="P9" s="46">
        <v>182</v>
      </c>
      <c r="Q9" s="47">
        <f t="shared" si="2"/>
        <v>133</v>
      </c>
      <c r="R9" s="51">
        <v>60</v>
      </c>
      <c r="S9" s="100">
        <f t="shared" si="3"/>
        <v>0.23904382470119523</v>
      </c>
      <c r="T9" s="113"/>
      <c r="U9" s="113"/>
      <c r="V9" s="113"/>
      <c r="W9" s="113"/>
      <c r="X9" s="113"/>
      <c r="Y9" s="113"/>
      <c r="Z9" s="113"/>
      <c r="AA9" s="113"/>
    </row>
    <row r="10" spans="7:27">
      <c r="G10" s="41" t="s">
        <v>78</v>
      </c>
      <c r="H10" s="49">
        <v>339</v>
      </c>
      <c r="I10" s="49">
        <v>728</v>
      </c>
      <c r="J10" s="43">
        <v>129</v>
      </c>
      <c r="K10" s="44">
        <v>-19</v>
      </c>
      <c r="L10" s="86">
        <v>1</v>
      </c>
      <c r="M10" s="87">
        <f t="shared" si="1"/>
        <v>209</v>
      </c>
      <c r="N10" s="88">
        <f t="shared" si="0"/>
        <v>0.38053097345132741</v>
      </c>
      <c r="O10" s="49">
        <v>478</v>
      </c>
      <c r="P10" s="46">
        <v>164</v>
      </c>
      <c r="Q10" s="47">
        <f t="shared" si="2"/>
        <v>314</v>
      </c>
      <c r="R10" s="51">
        <v>250</v>
      </c>
      <c r="S10" s="100">
        <f t="shared" si="3"/>
        <v>0.73964497041420119</v>
      </c>
      <c r="T10" s="113"/>
      <c r="U10" s="113"/>
      <c r="V10" s="113"/>
      <c r="W10" s="113"/>
      <c r="X10" s="113"/>
      <c r="Y10" s="113"/>
      <c r="Z10" s="113"/>
      <c r="AA10" s="113"/>
    </row>
    <row r="11" spans="7:27">
      <c r="G11" s="41" t="s">
        <v>79</v>
      </c>
      <c r="H11" s="49">
        <v>629</v>
      </c>
      <c r="I11" s="49">
        <v>1105</v>
      </c>
      <c r="J11" s="43">
        <v>267</v>
      </c>
      <c r="K11" s="44">
        <v>-31</v>
      </c>
      <c r="L11" s="86">
        <v>12</v>
      </c>
      <c r="M11" s="87">
        <f t="shared" si="1"/>
        <v>350</v>
      </c>
      <c r="N11" s="52">
        <f t="shared" si="0"/>
        <v>0.42448330683624802</v>
      </c>
      <c r="O11" s="49">
        <v>810</v>
      </c>
      <c r="P11" s="46">
        <v>324</v>
      </c>
      <c r="Q11" s="47">
        <f t="shared" si="2"/>
        <v>486</v>
      </c>
      <c r="R11" s="51">
        <v>2030</v>
      </c>
      <c r="S11" s="101">
        <f t="shared" si="3"/>
        <v>3.2901134521880064</v>
      </c>
      <c r="T11" s="113"/>
      <c r="U11" s="113"/>
      <c r="V11" s="113"/>
      <c r="W11" s="113"/>
      <c r="X11" s="113"/>
      <c r="Y11" s="113"/>
      <c r="Z11" s="113"/>
      <c r="AA11" s="113"/>
    </row>
    <row r="12" spans="7:27">
      <c r="G12" s="41" t="s">
        <v>80</v>
      </c>
      <c r="H12" s="49">
        <v>2353</v>
      </c>
      <c r="I12" s="49">
        <v>5064</v>
      </c>
      <c r="J12" s="43">
        <v>1221</v>
      </c>
      <c r="K12" s="99">
        <v>109</v>
      </c>
      <c r="L12" s="86">
        <v>188</v>
      </c>
      <c r="M12" s="87">
        <f t="shared" si="1"/>
        <v>944</v>
      </c>
      <c r="N12" s="54">
        <f t="shared" si="0"/>
        <v>0.51891202719932006</v>
      </c>
      <c r="O12" s="49">
        <v>2952</v>
      </c>
      <c r="P12" s="46">
        <v>1488</v>
      </c>
      <c r="Q12" s="47">
        <f t="shared" si="2"/>
        <v>1464</v>
      </c>
      <c r="R12" s="51">
        <v>3675</v>
      </c>
      <c r="S12" s="40">
        <f t="shared" si="3"/>
        <v>1.6974595842956119</v>
      </c>
      <c r="T12" s="113"/>
      <c r="U12" s="113"/>
      <c r="V12" s="113"/>
      <c r="W12" s="113"/>
      <c r="X12" s="113"/>
      <c r="Y12" s="113"/>
      <c r="Z12" s="113"/>
      <c r="AA12" s="113"/>
    </row>
    <row r="13" spans="7:27">
      <c r="G13" s="41" t="s">
        <v>81</v>
      </c>
      <c r="H13" s="49">
        <v>5594</v>
      </c>
      <c r="I13" s="49">
        <v>13790</v>
      </c>
      <c r="J13" s="43">
        <v>3324</v>
      </c>
      <c r="K13" s="44">
        <v>-149</v>
      </c>
      <c r="L13" s="86">
        <v>385</v>
      </c>
      <c r="M13" s="87">
        <f t="shared" si="1"/>
        <v>1885</v>
      </c>
      <c r="N13" s="54">
        <f t="shared" si="0"/>
        <v>0.59420808008580617</v>
      </c>
      <c r="O13" s="49">
        <v>7115</v>
      </c>
      <c r="P13" s="46">
        <v>4155</v>
      </c>
      <c r="Q13" s="47">
        <f t="shared" si="2"/>
        <v>2960</v>
      </c>
      <c r="R13" s="51">
        <v>15325</v>
      </c>
      <c r="S13" s="40">
        <f t="shared" si="3"/>
        <v>2.9420234210021117</v>
      </c>
      <c r="T13" s="113"/>
      <c r="U13" s="113"/>
      <c r="V13" s="113"/>
      <c r="W13" s="113"/>
      <c r="X13" s="113"/>
      <c r="Y13" s="113"/>
      <c r="Z13" s="113"/>
      <c r="AA13" s="113"/>
    </row>
    <row r="14" spans="7:27">
      <c r="G14" s="48" t="s">
        <v>82</v>
      </c>
      <c r="H14" s="49">
        <v>345</v>
      </c>
      <c r="I14" s="49">
        <v>1130</v>
      </c>
      <c r="J14" s="43">
        <v>130</v>
      </c>
      <c r="K14" s="99">
        <v>-9</v>
      </c>
      <c r="L14" s="86">
        <v>83</v>
      </c>
      <c r="M14" s="87">
        <f t="shared" si="1"/>
        <v>132</v>
      </c>
      <c r="N14" s="54">
        <f t="shared" si="0"/>
        <v>0.37681159420289856</v>
      </c>
      <c r="O14" s="49">
        <v>426</v>
      </c>
      <c r="P14" s="46">
        <v>168</v>
      </c>
      <c r="Q14" s="47">
        <f t="shared" si="2"/>
        <v>258</v>
      </c>
      <c r="R14" s="51">
        <v>100</v>
      </c>
      <c r="S14" s="100">
        <f t="shared" si="3"/>
        <v>0.38167938931297712</v>
      </c>
      <c r="T14" s="113"/>
      <c r="U14" s="113"/>
      <c r="V14" s="113"/>
      <c r="W14" s="113"/>
      <c r="X14" s="113"/>
      <c r="Y14" s="113"/>
      <c r="Z14" s="113"/>
      <c r="AA14" s="113"/>
    </row>
    <row r="15" spans="7:27">
      <c r="G15" s="41" t="s">
        <v>83</v>
      </c>
      <c r="H15" s="49">
        <v>359</v>
      </c>
      <c r="I15" s="49">
        <v>1568</v>
      </c>
      <c r="J15" s="43">
        <v>231</v>
      </c>
      <c r="K15" s="99">
        <v>10</v>
      </c>
      <c r="L15" s="86"/>
      <c r="M15" s="87">
        <f t="shared" si="1"/>
        <v>128</v>
      </c>
      <c r="N15" s="54">
        <f t="shared" si="0"/>
        <v>0.64345403899721454</v>
      </c>
      <c r="O15" s="49">
        <v>451</v>
      </c>
      <c r="P15" s="46">
        <v>280</v>
      </c>
      <c r="Q15" s="47">
        <f t="shared" si="2"/>
        <v>171</v>
      </c>
      <c r="R15" s="51">
        <v>734</v>
      </c>
      <c r="S15" s="101">
        <f t="shared" si="3"/>
        <v>2.0445682451253484</v>
      </c>
      <c r="T15" s="113"/>
      <c r="U15" s="113"/>
      <c r="V15" s="113"/>
      <c r="W15" s="113"/>
      <c r="X15" s="113"/>
      <c r="Y15" s="113"/>
      <c r="Z15" s="113"/>
      <c r="AA15" s="113"/>
    </row>
    <row r="16" spans="7:27">
      <c r="G16" s="41" t="s">
        <v>84</v>
      </c>
      <c r="H16" s="49">
        <v>200</v>
      </c>
      <c r="I16" s="49">
        <v>915</v>
      </c>
      <c r="J16" s="43">
        <v>115</v>
      </c>
      <c r="K16" s="99">
        <v>-1</v>
      </c>
      <c r="L16" s="86">
        <v>1</v>
      </c>
      <c r="M16" s="87">
        <f t="shared" si="1"/>
        <v>84</v>
      </c>
      <c r="N16" s="54">
        <f t="shared" si="0"/>
        <v>0.57499999999999996</v>
      </c>
      <c r="O16" s="49">
        <v>249</v>
      </c>
      <c r="P16" s="46">
        <v>147</v>
      </c>
      <c r="Q16" s="47">
        <f t="shared" si="2"/>
        <v>102</v>
      </c>
      <c r="R16" s="51">
        <v>665</v>
      </c>
      <c r="S16" s="101">
        <f t="shared" si="3"/>
        <v>3.341708542713568</v>
      </c>
      <c r="T16" s="113"/>
      <c r="U16" s="113"/>
      <c r="V16" s="113"/>
      <c r="W16" s="113"/>
      <c r="X16" s="113"/>
      <c r="Y16" s="113"/>
      <c r="Z16" s="113"/>
      <c r="AA16" s="113"/>
    </row>
    <row r="17" spans="7:27">
      <c r="G17" s="41" t="s">
        <v>85</v>
      </c>
      <c r="H17" s="49">
        <v>204</v>
      </c>
      <c r="I17" s="49">
        <v>989</v>
      </c>
      <c r="J17" s="43">
        <v>129</v>
      </c>
      <c r="K17" s="44">
        <v>-11</v>
      </c>
      <c r="L17" s="86"/>
      <c r="M17" s="87">
        <f t="shared" si="1"/>
        <v>75</v>
      </c>
      <c r="N17" s="52">
        <f t="shared" si="0"/>
        <v>0.63235294117647056</v>
      </c>
      <c r="O17" s="49">
        <v>271</v>
      </c>
      <c r="P17" s="46">
        <v>165</v>
      </c>
      <c r="Q17" s="47">
        <f t="shared" si="2"/>
        <v>106</v>
      </c>
      <c r="R17" s="51">
        <v>537</v>
      </c>
      <c r="S17" s="101">
        <f t="shared" si="3"/>
        <v>2.6323529411764706</v>
      </c>
      <c r="T17" s="113"/>
      <c r="U17" s="113"/>
      <c r="V17" s="113"/>
      <c r="W17" s="113"/>
      <c r="X17" s="113"/>
      <c r="Y17" s="113"/>
      <c r="Z17" s="113"/>
      <c r="AA17" s="113"/>
    </row>
    <row r="18" spans="7:27">
      <c r="G18" s="41" t="s">
        <v>86</v>
      </c>
      <c r="H18" s="49">
        <v>279</v>
      </c>
      <c r="I18" s="49">
        <v>843</v>
      </c>
      <c r="J18" s="43">
        <v>175</v>
      </c>
      <c r="K18" s="44">
        <v>-12</v>
      </c>
      <c r="L18" s="86">
        <v>2</v>
      </c>
      <c r="M18" s="87">
        <f t="shared" si="1"/>
        <v>102</v>
      </c>
      <c r="N18" s="52">
        <f t="shared" si="0"/>
        <v>0.62724014336917566</v>
      </c>
      <c r="O18" s="49">
        <v>412</v>
      </c>
      <c r="P18" s="46">
        <v>238</v>
      </c>
      <c r="Q18" s="47">
        <f t="shared" si="2"/>
        <v>174</v>
      </c>
      <c r="R18" s="49">
        <v>1343</v>
      </c>
      <c r="S18" s="101">
        <f t="shared" si="3"/>
        <v>4.8483754512635375</v>
      </c>
      <c r="T18" s="113"/>
      <c r="U18" s="113"/>
      <c r="V18" s="113"/>
      <c r="W18" s="113"/>
      <c r="X18" s="113"/>
      <c r="Y18" s="113"/>
      <c r="Z18" s="113"/>
      <c r="AA18" s="113"/>
    </row>
    <row r="19" spans="7:27">
      <c r="G19" s="41" t="s">
        <v>87</v>
      </c>
      <c r="H19" s="49">
        <v>388</v>
      </c>
      <c r="I19" s="49">
        <v>1044</v>
      </c>
      <c r="J19" s="43">
        <v>141</v>
      </c>
      <c r="K19" s="44">
        <v>-5</v>
      </c>
      <c r="L19" s="86">
        <v>81</v>
      </c>
      <c r="M19" s="87">
        <f t="shared" si="1"/>
        <v>166</v>
      </c>
      <c r="N19" s="54">
        <f t="shared" si="0"/>
        <v>0.36340206185567009</v>
      </c>
      <c r="O19" s="49">
        <v>510</v>
      </c>
      <c r="P19" s="46">
        <v>183</v>
      </c>
      <c r="Q19" s="47">
        <f t="shared" si="2"/>
        <v>327</v>
      </c>
      <c r="R19" s="51">
        <v>2060</v>
      </c>
      <c r="S19" s="101">
        <f t="shared" si="3"/>
        <v>6.7100977198697072</v>
      </c>
      <c r="T19" s="113"/>
      <c r="U19" s="113"/>
      <c r="V19" s="113"/>
      <c r="W19" s="113"/>
      <c r="X19" s="113"/>
      <c r="Y19" s="113"/>
      <c r="Z19" s="113"/>
      <c r="AA19" s="113"/>
    </row>
    <row r="20" spans="7:27">
      <c r="G20" s="41" t="s">
        <v>88</v>
      </c>
      <c r="H20" s="49">
        <v>2091</v>
      </c>
      <c r="I20" s="49">
        <v>6059</v>
      </c>
      <c r="J20" s="43">
        <v>821</v>
      </c>
      <c r="K20" s="44">
        <v>-17</v>
      </c>
      <c r="L20" s="86">
        <v>212</v>
      </c>
      <c r="M20" s="87">
        <f t="shared" si="1"/>
        <v>1058</v>
      </c>
      <c r="N20" s="57">
        <f t="shared" si="0"/>
        <v>0.39263510282161646</v>
      </c>
      <c r="O20" s="49">
        <v>2704</v>
      </c>
      <c r="P20" s="46">
        <v>1037</v>
      </c>
      <c r="Q20" s="47">
        <f t="shared" si="2"/>
        <v>1667</v>
      </c>
      <c r="R20" s="51">
        <v>4710</v>
      </c>
      <c r="S20" s="101">
        <f t="shared" si="3"/>
        <v>2.506652474720596</v>
      </c>
      <c r="T20" s="113"/>
      <c r="U20" s="113"/>
      <c r="V20" s="113"/>
      <c r="W20" s="113"/>
      <c r="X20" s="113"/>
      <c r="Y20" s="113"/>
      <c r="Z20" s="113"/>
      <c r="AA20" s="113"/>
    </row>
    <row r="21" spans="7:27">
      <c r="G21" s="41" t="s">
        <v>89</v>
      </c>
      <c r="H21" s="49">
        <v>243</v>
      </c>
      <c r="I21" s="49">
        <v>1045</v>
      </c>
      <c r="J21" s="43">
        <v>105</v>
      </c>
      <c r="K21" s="44">
        <v>-5</v>
      </c>
      <c r="L21" s="86">
        <v>1</v>
      </c>
      <c r="M21" s="87">
        <f t="shared" si="1"/>
        <v>137</v>
      </c>
      <c r="N21" s="54">
        <f t="shared" si="0"/>
        <v>0.43209876543209874</v>
      </c>
      <c r="O21" s="49">
        <v>335</v>
      </c>
      <c r="P21" s="46">
        <v>141</v>
      </c>
      <c r="Q21" s="47">
        <f t="shared" si="2"/>
        <v>194</v>
      </c>
      <c r="R21" s="51">
        <v>380</v>
      </c>
      <c r="S21" s="40">
        <f t="shared" si="3"/>
        <v>1.5702479338842976</v>
      </c>
      <c r="T21" s="113"/>
      <c r="U21" s="113"/>
      <c r="V21" s="113"/>
      <c r="W21" s="113"/>
      <c r="X21" s="113"/>
      <c r="Y21" s="113"/>
      <c r="Z21" s="113"/>
      <c r="AA21" s="113"/>
    </row>
    <row r="22" spans="7:27" ht="15" thickBot="1">
      <c r="G22" s="41" t="s">
        <v>90</v>
      </c>
      <c r="H22" s="42">
        <v>425</v>
      </c>
      <c r="I22" s="42">
        <v>1550</v>
      </c>
      <c r="J22" s="43">
        <v>221</v>
      </c>
      <c r="K22" s="99">
        <v>5</v>
      </c>
      <c r="L22" s="86">
        <v>3</v>
      </c>
      <c r="M22" s="87">
        <f t="shared" si="1"/>
        <v>201</v>
      </c>
      <c r="N22" s="45">
        <f t="shared" si="0"/>
        <v>0.52</v>
      </c>
      <c r="O22" s="42">
        <v>565</v>
      </c>
      <c r="P22" s="46">
        <v>284</v>
      </c>
      <c r="Q22" s="47">
        <f t="shared" si="2"/>
        <v>281</v>
      </c>
      <c r="R22" s="51">
        <v>1039</v>
      </c>
      <c r="S22" s="101">
        <f t="shared" si="3"/>
        <v>2.4620853080568721</v>
      </c>
      <c r="T22" s="113"/>
      <c r="U22" s="113"/>
      <c r="V22" s="113"/>
      <c r="W22" s="113"/>
      <c r="X22" s="113"/>
      <c r="Y22" s="113"/>
      <c r="Z22" s="113"/>
      <c r="AA22" s="113"/>
    </row>
    <row r="23" spans="7:27" ht="15" thickBot="1">
      <c r="G23" s="58" t="s">
        <v>103</v>
      </c>
      <c r="H23" s="59">
        <v>15733</v>
      </c>
      <c r="I23" s="60">
        <v>42272</v>
      </c>
      <c r="J23" s="61">
        <v>8097</v>
      </c>
      <c r="K23" s="62">
        <v>-75</v>
      </c>
      <c r="L23" s="89">
        <v>1033</v>
      </c>
      <c r="M23" s="90">
        <f>H23-J23-L2</f>
        <v>7636</v>
      </c>
      <c r="N23" s="63">
        <f t="shared" si="0"/>
        <v>0.51465073412572304</v>
      </c>
      <c r="O23" s="59">
        <v>20241</v>
      </c>
      <c r="P23" s="59">
        <v>10165</v>
      </c>
      <c r="Q23" s="64">
        <f t="shared" si="2"/>
        <v>10076</v>
      </c>
      <c r="R23" s="114">
        <v>34279</v>
      </c>
      <c r="S23" s="65">
        <f>R23/(H23-L23)</f>
        <v>2.3319047619047617</v>
      </c>
      <c r="T23" s="113"/>
      <c r="U23" s="113"/>
      <c r="V23" s="113"/>
      <c r="W23" s="113"/>
      <c r="X23" s="113"/>
      <c r="Y23" s="113"/>
      <c r="Z23" s="113"/>
      <c r="AA23" s="113"/>
    </row>
    <row r="24" spans="7:27" ht="57.5" customHeight="1">
      <c r="G24" s="66" t="s">
        <v>91</v>
      </c>
      <c r="H24" s="67" t="s">
        <v>92</v>
      </c>
      <c r="I24" s="67"/>
      <c r="J24" s="67" t="s">
        <v>61</v>
      </c>
      <c r="K24" s="32" t="s">
        <v>62</v>
      </c>
      <c r="L24" s="85" t="s">
        <v>102</v>
      </c>
      <c r="M24" s="67" t="s">
        <v>63</v>
      </c>
      <c r="N24" s="68" t="s">
        <v>64</v>
      </c>
      <c r="O24" s="69"/>
      <c r="P24" s="69"/>
      <c r="Q24" s="70" t="s">
        <v>67</v>
      </c>
      <c r="R24" s="127" t="s">
        <v>116</v>
      </c>
      <c r="S24" s="128"/>
      <c r="T24" s="113"/>
      <c r="U24" s="113"/>
      <c r="V24" s="113"/>
      <c r="W24" s="113"/>
      <c r="X24" s="113"/>
      <c r="Y24" s="113"/>
      <c r="Z24" s="113"/>
      <c r="AA24" s="113"/>
    </row>
    <row r="25" spans="7:27" ht="51.75" customHeight="1">
      <c r="G25" s="71" t="s">
        <v>93</v>
      </c>
      <c r="H25" s="72">
        <f>H5+H7+H11+H17+H18</f>
        <v>1491</v>
      </c>
      <c r="I25" s="72">
        <f>I5+I7+I11+I17+I18</f>
        <v>4238</v>
      </c>
      <c r="J25" s="72">
        <f>J5+J7+J11+J17+J18</f>
        <v>784</v>
      </c>
      <c r="K25" s="76">
        <f>J25-831</f>
        <v>-47</v>
      </c>
      <c r="L25" s="91">
        <f>L5+L7+L11+L17+L18</f>
        <v>69</v>
      </c>
      <c r="M25" s="92">
        <f>H25-J25-L25</f>
        <v>638</v>
      </c>
      <c r="N25" s="73">
        <f>J25/H25</f>
        <v>0.5258215962441315</v>
      </c>
      <c r="O25" s="72"/>
      <c r="P25" s="72"/>
      <c r="Q25" s="72">
        <f>Q5+Q7+Q10+Q17+Q18</f>
        <v>817</v>
      </c>
      <c r="R25" s="72">
        <f>R5+R7+R11+R17+R18</f>
        <v>4229</v>
      </c>
      <c r="S25" s="116">
        <f>R25/(H25-L25)</f>
        <v>2.9739803094233475</v>
      </c>
      <c r="T25" s="113"/>
      <c r="U25" s="113"/>
      <c r="V25" s="113"/>
      <c r="W25" s="113"/>
      <c r="X25" s="113"/>
      <c r="Y25" s="113"/>
      <c r="Z25" s="113"/>
      <c r="AA25" s="113"/>
    </row>
    <row r="26" spans="7:27">
      <c r="G26" s="74" t="s">
        <v>94</v>
      </c>
      <c r="H26" s="75">
        <f>H13+H15+H19+H14+H22+H4</f>
        <v>7178</v>
      </c>
      <c r="I26" s="75">
        <f>I13+I15+I19+I14+I22+I4</f>
        <v>19277</v>
      </c>
      <c r="J26" s="75">
        <f>J13+J15+J19+J14+J22+J4</f>
        <v>4096</v>
      </c>
      <c r="K26" s="76">
        <f>J26-4244</f>
        <v>-148</v>
      </c>
      <c r="L26" s="93">
        <f>L4+L13+L14+L15+L19+22</f>
        <v>571</v>
      </c>
      <c r="M26" s="92">
        <f t="shared" ref="M26:M28" si="4">H26-J26-L26</f>
        <v>2511</v>
      </c>
      <c r="N26" s="55">
        <f>J26/H26</f>
        <v>0.5706324881582614</v>
      </c>
      <c r="O26" s="75"/>
      <c r="P26" s="75"/>
      <c r="Q26" s="75">
        <f>Q13+Q15+Q19+Q14+Q22+Q4</f>
        <v>4021</v>
      </c>
      <c r="R26" s="75">
        <f>R13+R15+R19+R14+R22+R4</f>
        <v>19358</v>
      </c>
      <c r="S26" s="102">
        <f t="shared" ref="S26:S28" si="5">R26/(H26-L26)</f>
        <v>2.9299228091418192</v>
      </c>
      <c r="T26" s="113"/>
      <c r="U26" s="113"/>
      <c r="V26" s="113"/>
      <c r="W26" s="113"/>
      <c r="X26" s="113"/>
      <c r="Y26" s="113"/>
      <c r="Z26" s="113"/>
      <c r="AA26" s="113"/>
    </row>
    <row r="27" spans="7:27">
      <c r="G27" s="74" t="s">
        <v>95</v>
      </c>
      <c r="H27" s="75">
        <f>H3+H16+H20+H21</f>
        <v>2715</v>
      </c>
      <c r="I27" s="75">
        <f>I3+I16+I20+I21</f>
        <v>8803</v>
      </c>
      <c r="J27" s="75">
        <f>J3+J16+J20+J21</f>
        <v>1158</v>
      </c>
      <c r="K27" s="76">
        <f>J27-1179</f>
        <v>-21</v>
      </c>
      <c r="L27" s="93">
        <f>L3+L16+L20+L21</f>
        <v>214</v>
      </c>
      <c r="M27" s="92">
        <f t="shared" si="4"/>
        <v>1343</v>
      </c>
      <c r="N27" s="55">
        <f>J27/H27</f>
        <v>0.42651933701657457</v>
      </c>
      <c r="O27" s="75"/>
      <c r="P27" s="75"/>
      <c r="Q27" s="75">
        <f>Q3+Q16+Q20+Q21</f>
        <v>2048</v>
      </c>
      <c r="R27" s="75">
        <f>R3+R16+R20+R21</f>
        <v>5885</v>
      </c>
      <c r="S27" s="102">
        <f t="shared" si="5"/>
        <v>2.3530587764894042</v>
      </c>
      <c r="T27" s="113"/>
      <c r="U27" s="113"/>
      <c r="V27" s="113"/>
      <c r="W27" s="113"/>
      <c r="X27" s="113"/>
      <c r="Y27" s="113"/>
      <c r="Z27" s="113"/>
      <c r="AA27" s="113"/>
    </row>
    <row r="28" spans="7:27" ht="15" thickBot="1">
      <c r="G28" s="77" t="s">
        <v>96</v>
      </c>
      <c r="H28" s="78">
        <f>H2+H6+H8+H9+H10+H12</f>
        <v>3936</v>
      </c>
      <c r="I28" s="78">
        <f>I2+I6+I8+I9+I10+I12</f>
        <v>9624</v>
      </c>
      <c r="J28" s="78">
        <f>J2+J6+J8+J9+J10+J12</f>
        <v>2042</v>
      </c>
      <c r="K28" s="115">
        <f>J28-1901</f>
        <v>141</v>
      </c>
      <c r="L28" s="94">
        <f>L3+L6+L8+L9+L10+L12</f>
        <v>191</v>
      </c>
      <c r="M28" s="92">
        <f t="shared" si="4"/>
        <v>1703</v>
      </c>
      <c r="N28" s="79">
        <f>J28/H28</f>
        <v>0.51880081300813008</v>
      </c>
      <c r="O28" s="78"/>
      <c r="P28" s="78"/>
      <c r="Q28" s="78">
        <f>Q2+Q6+Q8+Q9+Q10+Q12</f>
        <v>2494</v>
      </c>
      <c r="R28" s="78">
        <f>R2+R6+R8+R9+R10+R12</f>
        <v>4807</v>
      </c>
      <c r="S28" s="117">
        <f t="shared" si="5"/>
        <v>1.2835781041388519</v>
      </c>
      <c r="T28" s="113"/>
      <c r="U28" s="113"/>
      <c r="V28" s="113"/>
      <c r="W28" s="113"/>
      <c r="X28" s="113"/>
      <c r="Y28" s="113"/>
      <c r="Z28" s="113"/>
      <c r="AA28" s="113"/>
    </row>
    <row r="29" spans="7:27" ht="15.75" customHeight="1" thickBot="1">
      <c r="G29" s="113"/>
      <c r="H29" s="113"/>
      <c r="I29" s="113"/>
      <c r="J29" s="113"/>
      <c r="K29" s="113"/>
      <c r="L29" s="113"/>
      <c r="M29" s="113"/>
      <c r="N29" s="113"/>
      <c r="O29" s="113"/>
      <c r="P29" s="113"/>
      <c r="Q29" s="113"/>
      <c r="R29" s="113"/>
      <c r="S29" s="129" t="s">
        <v>117</v>
      </c>
      <c r="T29" s="113"/>
      <c r="U29" s="113"/>
      <c r="V29" s="113"/>
      <c r="W29" s="113"/>
      <c r="X29" s="113"/>
      <c r="Y29" s="113"/>
      <c r="Z29" s="113"/>
      <c r="AA29" s="113"/>
    </row>
    <row r="30" spans="7:27" ht="15.75" customHeight="1">
      <c r="G30" s="113"/>
      <c r="H30" s="130" t="s">
        <v>97</v>
      </c>
      <c r="I30" s="131"/>
      <c r="J30" s="131"/>
      <c r="K30" s="95">
        <f>16141-H23</f>
        <v>408</v>
      </c>
      <c r="L30" s="132" t="s">
        <v>104</v>
      </c>
      <c r="M30" s="132"/>
      <c r="N30" s="132"/>
      <c r="O30" s="132"/>
      <c r="P30" s="132"/>
      <c r="Q30" s="133"/>
      <c r="R30" s="113"/>
      <c r="S30" s="129"/>
      <c r="T30" s="113"/>
      <c r="U30" s="113"/>
      <c r="V30" s="113"/>
      <c r="W30" s="113"/>
      <c r="X30" s="113"/>
      <c r="Y30" s="113"/>
      <c r="Z30" s="113"/>
      <c r="AA30" s="113"/>
    </row>
    <row r="31" spans="7:27">
      <c r="G31" s="80"/>
      <c r="H31" s="96" t="s">
        <v>98</v>
      </c>
      <c r="I31" s="81"/>
      <c r="J31" s="134" t="s">
        <v>118</v>
      </c>
      <c r="K31" s="134"/>
      <c r="L31" s="134"/>
      <c r="M31" s="134"/>
      <c r="N31" s="134"/>
      <c r="O31" s="134"/>
      <c r="P31" s="134"/>
      <c r="Q31" s="135"/>
      <c r="R31" s="113"/>
      <c r="S31" s="97" t="s">
        <v>99</v>
      </c>
      <c r="T31" s="113"/>
      <c r="U31" s="113"/>
      <c r="V31" s="113"/>
      <c r="W31" s="113"/>
      <c r="X31" s="113"/>
      <c r="Y31" s="113"/>
      <c r="Z31" s="113"/>
      <c r="AA31" s="113"/>
    </row>
    <row r="32" spans="7:27">
      <c r="G32" s="82"/>
      <c r="H32" s="136" t="s">
        <v>123</v>
      </c>
      <c r="I32" s="137"/>
      <c r="J32" s="137"/>
      <c r="K32" s="137"/>
      <c r="L32" s="137"/>
      <c r="M32" s="137"/>
      <c r="N32" s="137"/>
      <c r="O32" s="137"/>
      <c r="P32" s="137"/>
      <c r="Q32" s="138"/>
      <c r="R32" s="113"/>
      <c r="S32" s="83" t="s">
        <v>100</v>
      </c>
      <c r="T32" s="113"/>
      <c r="U32" s="113"/>
      <c r="V32" s="113"/>
      <c r="W32" s="113"/>
      <c r="X32" s="113"/>
      <c r="Y32" s="113"/>
      <c r="Z32" s="113"/>
      <c r="AA32" s="113"/>
    </row>
    <row r="33" spans="7:27">
      <c r="G33" s="113"/>
      <c r="H33" s="121" t="s">
        <v>124</v>
      </c>
      <c r="I33" s="122"/>
      <c r="J33" s="122"/>
      <c r="K33" s="122"/>
      <c r="L33" s="122"/>
      <c r="M33" s="122"/>
      <c r="N33" s="122"/>
      <c r="O33" s="122"/>
      <c r="P33" s="122"/>
      <c r="Q33" s="123"/>
      <c r="R33" s="113"/>
      <c r="S33" s="113"/>
      <c r="T33" s="113"/>
      <c r="U33" s="113"/>
      <c r="V33" s="113"/>
      <c r="W33" s="113"/>
      <c r="X33" s="113"/>
      <c r="Y33" s="113"/>
      <c r="Z33" s="113"/>
      <c r="AA33" s="113"/>
    </row>
    <row r="34" spans="7:27">
      <c r="G34" s="113"/>
      <c r="H34" s="103">
        <v>57611</v>
      </c>
      <c r="I34" s="104">
        <f>J34-H34</f>
        <v>1660</v>
      </c>
      <c r="J34" s="105">
        <v>59271</v>
      </c>
      <c r="K34" s="104">
        <f>L34-J34</f>
        <v>634</v>
      </c>
      <c r="L34" s="106">
        <v>59905</v>
      </c>
      <c r="M34" s="118">
        <v>453</v>
      </c>
      <c r="N34" s="105">
        <v>59452</v>
      </c>
      <c r="O34" s="105">
        <v>58413</v>
      </c>
      <c r="P34" s="105">
        <v>58005</v>
      </c>
      <c r="Q34" s="107"/>
      <c r="R34" s="113"/>
      <c r="S34" s="113"/>
      <c r="T34" s="113"/>
      <c r="U34" s="113"/>
      <c r="V34" s="113"/>
      <c r="W34" s="113"/>
      <c r="X34" s="113"/>
      <c r="Y34" s="113"/>
      <c r="Z34" s="113"/>
      <c r="AA34" s="113"/>
    </row>
    <row r="35" spans="7:27" ht="15" thickBot="1">
      <c r="G35" s="113"/>
      <c r="H35" s="108" t="s">
        <v>106</v>
      </c>
      <c r="I35" s="109" t="s">
        <v>107</v>
      </c>
      <c r="J35" s="110" t="s">
        <v>108</v>
      </c>
      <c r="K35" s="109" t="s">
        <v>107</v>
      </c>
      <c r="L35" s="119" t="s">
        <v>109</v>
      </c>
      <c r="M35" s="120" t="s">
        <v>119</v>
      </c>
      <c r="N35" s="110" t="s">
        <v>110</v>
      </c>
      <c r="O35" s="110" t="s">
        <v>120</v>
      </c>
      <c r="P35" s="110" t="s">
        <v>125</v>
      </c>
      <c r="Q35" s="111"/>
      <c r="R35" s="113"/>
      <c r="S35" s="113"/>
      <c r="T35" s="113"/>
      <c r="U35" s="113"/>
      <c r="V35" s="113"/>
      <c r="W35" s="113"/>
      <c r="X35" s="113"/>
      <c r="Y35" s="113"/>
      <c r="Z35" s="113"/>
      <c r="AA35" s="113"/>
    </row>
    <row r="36" spans="7:27">
      <c r="G36" s="113"/>
      <c r="H36" s="113"/>
      <c r="I36" s="113"/>
      <c r="J36" s="113"/>
      <c r="K36" s="113"/>
      <c r="L36" s="113"/>
      <c r="M36" s="113"/>
      <c r="N36" s="113"/>
      <c r="O36" s="113"/>
      <c r="P36" s="113"/>
      <c r="Q36" s="113"/>
      <c r="R36" s="113"/>
      <c r="S36" s="113"/>
      <c r="T36" s="113"/>
      <c r="U36" s="113"/>
      <c r="V36" s="113"/>
      <c r="W36" s="113"/>
      <c r="X36" s="113"/>
      <c r="Y36" s="113"/>
      <c r="Z36" s="113"/>
      <c r="AA36" s="113"/>
    </row>
    <row r="37" spans="7:27">
      <c r="G37" s="113"/>
      <c r="H37" s="112" t="s">
        <v>111</v>
      </c>
      <c r="I37" s="112" t="s">
        <v>126</v>
      </c>
      <c r="J37" s="113"/>
      <c r="K37" s="113"/>
      <c r="L37" s="113"/>
      <c r="M37" s="113"/>
      <c r="N37" s="113"/>
      <c r="O37" s="113"/>
      <c r="P37" s="113"/>
      <c r="Q37" s="113"/>
      <c r="R37" s="113"/>
      <c r="S37" s="113"/>
      <c r="T37" s="113"/>
      <c r="U37" s="113"/>
      <c r="V37" s="113"/>
      <c r="W37" s="113"/>
      <c r="X37" s="113"/>
      <c r="Y37" s="113"/>
      <c r="Z37" s="113"/>
      <c r="AA37" s="113"/>
    </row>
    <row r="38" spans="7:27">
      <c r="G38" s="113"/>
      <c r="H38" s="113" t="s">
        <v>112</v>
      </c>
      <c r="I38" s="113">
        <v>57611</v>
      </c>
      <c r="J38" s="113"/>
      <c r="K38" s="113"/>
      <c r="L38" s="113"/>
      <c r="M38" s="113"/>
      <c r="N38" s="113"/>
      <c r="O38" s="113"/>
      <c r="P38" s="113"/>
      <c r="Q38" s="113"/>
      <c r="R38" s="113"/>
      <c r="S38" s="113"/>
      <c r="T38" s="113"/>
      <c r="U38" s="113"/>
      <c r="V38" s="113"/>
      <c r="W38" s="113"/>
      <c r="X38" s="113"/>
      <c r="Y38" s="113"/>
      <c r="Z38" s="113"/>
      <c r="AA38" s="113"/>
    </row>
    <row r="39" spans="7:27">
      <c r="G39" s="113"/>
      <c r="H39" s="113" t="s">
        <v>113</v>
      </c>
      <c r="I39" s="113">
        <v>59271</v>
      </c>
      <c r="J39" s="113"/>
      <c r="K39" s="113"/>
      <c r="L39" s="113"/>
      <c r="M39" s="113"/>
      <c r="N39" s="113"/>
      <c r="O39" s="113"/>
      <c r="P39" s="113"/>
      <c r="Q39" s="113"/>
      <c r="R39" s="113"/>
      <c r="S39" s="113"/>
      <c r="T39" s="113"/>
      <c r="U39" s="113"/>
      <c r="V39" s="113"/>
      <c r="W39" s="113"/>
      <c r="X39" s="113"/>
      <c r="Y39" s="113"/>
      <c r="Z39" s="113"/>
      <c r="AA39" s="113"/>
    </row>
    <row r="40" spans="7:27">
      <c r="G40" s="113"/>
      <c r="H40" s="112" t="s">
        <v>114</v>
      </c>
      <c r="I40" s="112">
        <v>59905</v>
      </c>
      <c r="J40" s="113"/>
      <c r="K40" s="113"/>
      <c r="L40" s="113"/>
      <c r="M40" s="113"/>
      <c r="N40" s="113"/>
      <c r="O40" s="113"/>
      <c r="P40" s="113"/>
      <c r="Q40" s="113"/>
      <c r="R40" s="113"/>
      <c r="S40" s="113"/>
      <c r="T40" s="113"/>
      <c r="U40" s="113"/>
      <c r="V40" s="113"/>
      <c r="W40" s="113"/>
      <c r="X40" s="113"/>
      <c r="Y40" s="113"/>
      <c r="Z40" s="113"/>
      <c r="AA40" s="113"/>
    </row>
    <row r="41" spans="7:27">
      <c r="G41" s="113"/>
      <c r="H41" s="113" t="s">
        <v>121</v>
      </c>
      <c r="I41" s="113">
        <v>59452</v>
      </c>
      <c r="J41" s="113"/>
      <c r="K41" s="113"/>
      <c r="L41" s="113"/>
      <c r="M41" s="113"/>
      <c r="N41" s="113"/>
      <c r="O41" s="113"/>
      <c r="P41" s="113"/>
      <c r="Q41" s="113"/>
      <c r="R41" s="113"/>
      <c r="S41" s="113"/>
      <c r="T41" s="113"/>
      <c r="U41" s="113"/>
      <c r="V41" s="113"/>
      <c r="W41" s="113"/>
      <c r="X41" s="113"/>
      <c r="Y41" s="113"/>
      <c r="Z41" s="113"/>
      <c r="AA41" s="113"/>
    </row>
    <row r="42" spans="7:27">
      <c r="G42" s="113"/>
      <c r="H42" s="113" t="s">
        <v>120</v>
      </c>
      <c r="I42" s="113">
        <v>58413</v>
      </c>
      <c r="J42" s="113"/>
      <c r="K42" s="113"/>
      <c r="L42" s="113"/>
      <c r="M42" s="113"/>
      <c r="N42" s="113"/>
      <c r="O42" s="113"/>
      <c r="P42" s="113"/>
      <c r="Q42" s="113"/>
      <c r="R42" s="113"/>
      <c r="S42" s="113"/>
      <c r="T42" s="113"/>
      <c r="U42" s="113"/>
      <c r="V42" s="113"/>
      <c r="W42" s="113"/>
      <c r="X42" s="113"/>
      <c r="Y42" s="113"/>
      <c r="Z42" s="113"/>
      <c r="AA42" s="113"/>
    </row>
    <row r="43" spans="7:27">
      <c r="G43" s="113"/>
      <c r="H43" s="113" t="s">
        <v>125</v>
      </c>
      <c r="I43" s="113">
        <v>58005</v>
      </c>
      <c r="J43" s="113"/>
      <c r="K43" s="113"/>
      <c r="L43" s="113"/>
      <c r="M43" s="113"/>
      <c r="N43" s="113"/>
      <c r="O43" s="113"/>
      <c r="P43" s="113"/>
      <c r="Q43" s="113"/>
      <c r="R43" s="113"/>
      <c r="S43" s="113"/>
      <c r="T43" s="113"/>
      <c r="U43" s="113"/>
      <c r="V43" s="113"/>
      <c r="W43" s="113"/>
      <c r="X43" s="113"/>
      <c r="Y43" s="113"/>
      <c r="Z43" s="113"/>
      <c r="AA43" s="113"/>
    </row>
    <row r="44" spans="7:27">
      <c r="G44" s="113"/>
      <c r="H44" s="147" t="s">
        <v>127</v>
      </c>
      <c r="I44" s="113"/>
      <c r="J44" s="113"/>
      <c r="K44" s="113"/>
      <c r="L44" s="113"/>
      <c r="M44" s="113"/>
      <c r="N44" s="113"/>
      <c r="O44" s="113"/>
      <c r="P44" s="113"/>
      <c r="Q44" s="113"/>
      <c r="R44" s="113"/>
      <c r="S44" s="113"/>
      <c r="T44" s="113"/>
      <c r="U44" s="113"/>
      <c r="V44" s="113"/>
      <c r="W44" s="113"/>
      <c r="X44" s="113"/>
      <c r="Y44" s="113"/>
      <c r="Z44" s="113"/>
      <c r="AA44" s="113"/>
    </row>
    <row r="45" spans="7:27">
      <c r="G45" s="113"/>
      <c r="H45" s="147" t="s">
        <v>128</v>
      </c>
      <c r="I45" s="113"/>
      <c r="J45" s="113"/>
      <c r="K45" s="113"/>
      <c r="L45" s="113"/>
      <c r="M45" s="113"/>
      <c r="N45" s="113"/>
      <c r="O45" s="113"/>
      <c r="P45" s="113"/>
      <c r="Q45" s="113"/>
      <c r="R45" s="113"/>
      <c r="S45" s="113"/>
      <c r="T45" s="113"/>
      <c r="U45" s="113"/>
      <c r="V45" s="113"/>
      <c r="W45" s="113"/>
      <c r="X45" s="113"/>
      <c r="Y45" s="113"/>
      <c r="Z45" s="113"/>
      <c r="AA45" s="113"/>
    </row>
    <row r="46" spans="7:27">
      <c r="G46" s="113"/>
      <c r="H46" s="147" t="s">
        <v>129</v>
      </c>
      <c r="I46" s="113"/>
      <c r="J46" s="113"/>
      <c r="K46" s="113"/>
      <c r="L46" s="113"/>
      <c r="M46" s="113"/>
      <c r="N46" s="113"/>
      <c r="O46" s="113"/>
      <c r="P46" s="113"/>
      <c r="Q46" s="113"/>
      <c r="R46" s="113"/>
      <c r="S46" s="113"/>
      <c r="T46" s="113"/>
      <c r="U46" s="113"/>
      <c r="V46" s="113"/>
      <c r="W46" s="113"/>
      <c r="X46" s="113"/>
      <c r="Y46" s="113"/>
      <c r="Z46" s="113"/>
      <c r="AA46" s="113"/>
    </row>
    <row r="47" spans="7:27">
      <c r="G47" s="113"/>
      <c r="H47" s="147" t="s">
        <v>130</v>
      </c>
      <c r="I47" s="113"/>
      <c r="J47" s="113"/>
      <c r="K47" s="113"/>
      <c r="L47" s="113"/>
      <c r="M47" s="113"/>
      <c r="N47" s="113"/>
      <c r="O47" s="113"/>
      <c r="P47" s="113"/>
      <c r="Q47" s="113"/>
      <c r="R47" s="113"/>
      <c r="S47" s="113"/>
      <c r="T47" s="113"/>
      <c r="U47" s="113"/>
      <c r="V47" s="113"/>
      <c r="W47" s="113"/>
      <c r="X47" s="113"/>
      <c r="Y47" s="113"/>
      <c r="Z47" s="113"/>
      <c r="AA47" s="113"/>
    </row>
    <row r="48" spans="7:27">
      <c r="G48" s="113"/>
      <c r="H48" s="147" t="s">
        <v>131</v>
      </c>
      <c r="I48" s="113"/>
      <c r="J48" s="113"/>
      <c r="K48" s="113"/>
      <c r="L48" s="113"/>
      <c r="M48" s="113"/>
      <c r="N48" s="113"/>
      <c r="O48" s="113"/>
      <c r="P48" s="113"/>
      <c r="Q48" s="113"/>
      <c r="R48" s="113"/>
      <c r="S48" s="113"/>
      <c r="T48" s="113"/>
      <c r="U48" s="113"/>
      <c r="V48" s="113"/>
      <c r="W48" s="113"/>
      <c r="X48" s="113"/>
      <c r="Y48" s="113"/>
      <c r="Z48" s="113"/>
      <c r="AA48" s="113"/>
    </row>
    <row r="49" spans="7:27">
      <c r="G49" s="113"/>
      <c r="H49" s="147" t="s">
        <v>132</v>
      </c>
      <c r="I49" s="113"/>
      <c r="J49" s="113"/>
      <c r="K49" s="113"/>
      <c r="L49" s="113"/>
      <c r="M49" s="113"/>
      <c r="N49" s="113"/>
      <c r="O49" s="113"/>
      <c r="P49" s="113"/>
      <c r="Q49" s="113"/>
      <c r="R49" s="113"/>
      <c r="S49" s="113"/>
      <c r="T49" s="113"/>
      <c r="U49" s="113"/>
      <c r="V49" s="113"/>
      <c r="W49" s="113"/>
      <c r="X49" s="113"/>
      <c r="Y49" s="113"/>
      <c r="Z49" s="113"/>
      <c r="AA49" s="113"/>
    </row>
    <row r="50" spans="7:27">
      <c r="G50" s="113"/>
      <c r="H50" s="113"/>
      <c r="I50" s="113"/>
      <c r="J50" s="113"/>
      <c r="K50" s="113"/>
      <c r="L50" s="113"/>
      <c r="M50" s="113"/>
      <c r="N50" s="113"/>
      <c r="O50" s="113"/>
      <c r="P50" s="113"/>
      <c r="Q50" s="113"/>
      <c r="R50" s="113"/>
      <c r="S50" s="113"/>
      <c r="T50" s="113"/>
      <c r="U50" s="113"/>
      <c r="V50" s="113"/>
      <c r="W50" s="113"/>
      <c r="X50" s="113"/>
      <c r="Y50" s="113"/>
      <c r="Z50" s="113"/>
      <c r="AA50" s="113"/>
    </row>
    <row r="51" spans="7:27">
      <c r="G51" s="113"/>
      <c r="H51" s="113"/>
      <c r="I51" s="113"/>
      <c r="J51" s="113"/>
      <c r="K51" s="113"/>
      <c r="L51" s="113"/>
      <c r="M51" s="113"/>
      <c r="N51" s="113"/>
      <c r="O51" s="113"/>
      <c r="P51" s="113"/>
      <c r="Q51" s="113"/>
      <c r="R51" s="113"/>
      <c r="S51" s="113"/>
      <c r="T51" s="113"/>
      <c r="U51" s="113"/>
      <c r="V51" s="113"/>
      <c r="W51" s="113"/>
      <c r="X51" s="113"/>
      <c r="Y51" s="113"/>
      <c r="Z51" s="113"/>
      <c r="AA51" s="113"/>
    </row>
    <row r="52" spans="7:27">
      <c r="G52" s="113"/>
      <c r="H52" s="113"/>
      <c r="I52" s="113"/>
      <c r="J52" s="113"/>
      <c r="K52" s="113"/>
      <c r="L52" s="113"/>
      <c r="M52" s="113"/>
      <c r="N52" s="113"/>
      <c r="O52" s="113"/>
      <c r="P52" s="113"/>
      <c r="Q52" s="113"/>
      <c r="R52" s="113"/>
      <c r="S52" s="113"/>
      <c r="T52" s="113"/>
      <c r="U52" s="113"/>
      <c r="V52" s="113"/>
      <c r="W52" s="113"/>
      <c r="X52" s="113"/>
      <c r="Y52" s="113"/>
      <c r="Z52" s="113"/>
      <c r="AA52" s="113"/>
    </row>
    <row r="53" spans="7:27">
      <c r="G53" s="113"/>
      <c r="H53" s="113"/>
      <c r="I53" s="113"/>
      <c r="J53" s="113"/>
      <c r="K53" s="113"/>
      <c r="L53" s="113"/>
      <c r="M53" s="113"/>
      <c r="N53" s="113"/>
      <c r="O53" s="113"/>
      <c r="P53" s="113"/>
      <c r="Q53" s="113"/>
      <c r="R53" s="113"/>
      <c r="S53" s="113"/>
      <c r="T53" s="113"/>
      <c r="U53" s="113"/>
      <c r="V53" s="113"/>
      <c r="W53" s="113"/>
      <c r="X53" s="113"/>
      <c r="Y53" s="113"/>
      <c r="Z53" s="113"/>
      <c r="AA53" s="113"/>
    </row>
    <row r="54" spans="7:27">
      <c r="G54" s="113"/>
      <c r="H54" s="113"/>
      <c r="I54" s="113"/>
      <c r="J54" s="113"/>
      <c r="K54" s="113"/>
      <c r="L54" s="113"/>
      <c r="M54" s="113"/>
      <c r="N54" s="113"/>
      <c r="O54" s="113"/>
      <c r="P54" s="113"/>
      <c r="Q54" s="113"/>
      <c r="R54" s="113"/>
      <c r="S54" s="113"/>
      <c r="T54" s="113"/>
      <c r="U54" s="113"/>
      <c r="V54" s="113"/>
      <c r="W54" s="113"/>
      <c r="X54" s="113"/>
      <c r="Y54" s="113"/>
      <c r="Z54" s="113"/>
      <c r="AA54" s="113"/>
    </row>
  </sheetData>
  <mergeCells count="8">
    <mergeCell ref="H33:Q33"/>
    <mergeCell ref="T1:AA1"/>
    <mergeCell ref="R24:S24"/>
    <mergeCell ref="S29:S30"/>
    <mergeCell ref="H30:J30"/>
    <mergeCell ref="L30:Q30"/>
    <mergeCell ref="J31:Q31"/>
    <mergeCell ref="H32:Q32"/>
  </mergeCells>
  <hyperlinks>
    <hyperlink ref="H31" r:id="rId1" display="https://www.migrationsverket.se/Om-Migrationsverket/Statistik/Anvisning-till-kommuner-och-bosattning.html" xr:uid="{B4D2E57B-CB57-45FB-9B3C-C93EEB378BAD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E1E972-4669-4C68-B9A0-BBF70AC9E4A6}">
  <dimension ref="A1:E67"/>
  <sheetViews>
    <sheetView topLeftCell="A9" workbookViewId="0">
      <selection activeCell="A7" sqref="A7:E43"/>
    </sheetView>
  </sheetViews>
  <sheetFormatPr defaultRowHeight="14.5"/>
  <cols>
    <col min="1" max="1" width="23.1796875" customWidth="1"/>
    <col min="2" max="2" width="14" customWidth="1"/>
    <col min="3" max="3" width="16.26953125" customWidth="1"/>
    <col min="4" max="4" width="12.81640625" customWidth="1"/>
    <col min="5" max="5" width="14.7265625" style="3" customWidth="1"/>
  </cols>
  <sheetData>
    <row r="1" spans="1:5" ht="18.5">
      <c r="A1" s="18" t="s">
        <v>46</v>
      </c>
      <c r="B1" s="18"/>
      <c r="C1" s="18"/>
      <c r="D1" s="9"/>
    </row>
    <row r="2" spans="1:5" ht="15.5">
      <c r="A2" s="139" t="s">
        <v>0</v>
      </c>
      <c r="B2" s="140"/>
      <c r="C2" s="140"/>
      <c r="D2" s="140"/>
      <c r="E2" s="140"/>
    </row>
    <row r="3" spans="1:5" ht="15.5">
      <c r="A3" s="141" t="s">
        <v>1</v>
      </c>
      <c r="B3" s="140"/>
      <c r="C3" s="140"/>
      <c r="D3" s="140"/>
      <c r="E3" s="140"/>
    </row>
    <row r="4" spans="1:5">
      <c r="A4" s="5"/>
      <c r="B4" s="5"/>
      <c r="C4" s="5"/>
      <c r="D4" s="15"/>
      <c r="E4" s="5"/>
    </row>
    <row r="5" spans="1:5">
      <c r="A5" s="142"/>
      <c r="B5" s="142"/>
      <c r="C5" s="142" t="s">
        <v>2</v>
      </c>
      <c r="D5" s="142"/>
      <c r="E5" s="14"/>
    </row>
    <row r="6" spans="1:5">
      <c r="A6" s="14" t="s">
        <v>52</v>
      </c>
      <c r="B6" s="14" t="s">
        <v>3</v>
      </c>
      <c r="C6" s="14" t="s">
        <v>4</v>
      </c>
      <c r="D6" s="10" t="s">
        <v>5</v>
      </c>
      <c r="E6" s="14" t="s">
        <v>6</v>
      </c>
    </row>
    <row r="7" spans="1:5">
      <c r="A7" s="11" t="s">
        <v>7</v>
      </c>
      <c r="B7" s="11">
        <v>34230</v>
      </c>
      <c r="C7" s="12">
        <v>5</v>
      </c>
      <c r="D7" s="12">
        <v>6</v>
      </c>
      <c r="E7" s="12">
        <v>11</v>
      </c>
    </row>
    <row r="8" spans="1:5">
      <c r="A8" s="11" t="s">
        <v>7</v>
      </c>
      <c r="B8" s="11">
        <v>34231</v>
      </c>
      <c r="C8" s="12">
        <v>11</v>
      </c>
      <c r="D8" s="12">
        <v>8</v>
      </c>
      <c r="E8" s="12">
        <v>19</v>
      </c>
    </row>
    <row r="9" spans="1:5">
      <c r="A9" s="11" t="s">
        <v>7</v>
      </c>
      <c r="B9" s="11">
        <v>34236</v>
      </c>
      <c r="C9" s="12">
        <v>9</v>
      </c>
      <c r="D9" s="12">
        <v>11</v>
      </c>
      <c r="E9" s="12">
        <v>20</v>
      </c>
    </row>
    <row r="10" spans="1:5">
      <c r="A10" s="11" t="s">
        <v>7</v>
      </c>
      <c r="B10" s="11">
        <v>34251</v>
      </c>
      <c r="C10" s="12">
        <v>1</v>
      </c>
      <c r="D10" s="12">
        <v>2</v>
      </c>
      <c r="E10" s="12">
        <v>3</v>
      </c>
    </row>
    <row r="11" spans="1:5">
      <c r="A11" s="11" t="s">
        <v>7</v>
      </c>
      <c r="B11" s="11" t="s">
        <v>8</v>
      </c>
      <c r="C11" s="12">
        <v>3</v>
      </c>
      <c r="D11" s="12">
        <v>3</v>
      </c>
      <c r="E11" s="12">
        <v>6</v>
      </c>
    </row>
    <row r="12" spans="1:5">
      <c r="A12" s="11" t="s">
        <v>9</v>
      </c>
      <c r="B12" s="13"/>
      <c r="C12" s="12">
        <v>29</v>
      </c>
      <c r="D12" s="12">
        <v>30</v>
      </c>
      <c r="E12" s="12">
        <v>59</v>
      </c>
    </row>
    <row r="13" spans="1:5">
      <c r="A13" s="11" t="s">
        <v>10</v>
      </c>
      <c r="B13" s="11">
        <v>36531</v>
      </c>
      <c r="C13" s="12">
        <v>3</v>
      </c>
      <c r="D13" s="12">
        <v>4</v>
      </c>
      <c r="E13" s="12">
        <v>7</v>
      </c>
    </row>
    <row r="14" spans="1:5">
      <c r="A14" s="11" t="s">
        <v>10</v>
      </c>
      <c r="B14" s="11">
        <v>36532</v>
      </c>
      <c r="C14" s="12">
        <v>6</v>
      </c>
      <c r="D14" s="12">
        <v>9</v>
      </c>
      <c r="E14" s="12">
        <v>15</v>
      </c>
    </row>
    <row r="15" spans="1:5">
      <c r="A15" s="11" t="s">
        <v>10</v>
      </c>
      <c r="B15" s="11">
        <v>36543</v>
      </c>
      <c r="C15" s="12" t="s">
        <v>105</v>
      </c>
      <c r="D15" s="12">
        <v>14</v>
      </c>
      <c r="E15" s="12">
        <v>14</v>
      </c>
    </row>
    <row r="16" spans="1:5">
      <c r="A16" s="11" t="s">
        <v>10</v>
      </c>
      <c r="B16" s="11" t="s">
        <v>8</v>
      </c>
      <c r="C16" s="12">
        <v>2</v>
      </c>
      <c r="D16" s="12">
        <v>1</v>
      </c>
      <c r="E16" s="12">
        <v>3</v>
      </c>
    </row>
    <row r="17" spans="1:5">
      <c r="A17" s="11" t="s">
        <v>11</v>
      </c>
      <c r="B17" s="13"/>
      <c r="C17" s="12">
        <v>11</v>
      </c>
      <c r="D17" s="12">
        <v>28</v>
      </c>
      <c r="E17" s="12">
        <v>39</v>
      </c>
    </row>
    <row r="18" spans="1:5">
      <c r="A18" s="11" t="s">
        <v>12</v>
      </c>
      <c r="B18" s="11">
        <v>34135</v>
      </c>
      <c r="C18" s="12">
        <v>2</v>
      </c>
      <c r="D18" s="12">
        <v>3</v>
      </c>
      <c r="E18" s="12">
        <v>5</v>
      </c>
    </row>
    <row r="19" spans="1:5">
      <c r="A19" s="11" t="s">
        <v>12</v>
      </c>
      <c r="B19" s="11" t="s">
        <v>8</v>
      </c>
      <c r="C19" s="12">
        <v>3</v>
      </c>
      <c r="D19" s="12">
        <v>6</v>
      </c>
      <c r="E19" s="12">
        <v>9</v>
      </c>
    </row>
    <row r="20" spans="1:5">
      <c r="A20" s="11" t="s">
        <v>13</v>
      </c>
      <c r="B20" s="13"/>
      <c r="C20" s="12">
        <v>5</v>
      </c>
      <c r="D20" s="12">
        <v>9</v>
      </c>
      <c r="E20" s="12">
        <v>14</v>
      </c>
    </row>
    <row r="21" spans="1:5">
      <c r="A21" s="11" t="s">
        <v>14</v>
      </c>
      <c r="B21" s="11" t="s">
        <v>8</v>
      </c>
      <c r="C21" s="12">
        <v>8</v>
      </c>
      <c r="D21" s="12">
        <v>6</v>
      </c>
      <c r="E21" s="12">
        <v>14</v>
      </c>
    </row>
    <row r="22" spans="1:5">
      <c r="A22" s="11" t="s">
        <v>15</v>
      </c>
      <c r="B22" s="13"/>
      <c r="C22" s="12">
        <v>8</v>
      </c>
      <c r="D22" s="12">
        <v>6</v>
      </c>
      <c r="E22" s="12">
        <v>14</v>
      </c>
    </row>
    <row r="23" spans="1:5">
      <c r="A23" s="11" t="s">
        <v>16</v>
      </c>
      <c r="B23" s="11">
        <v>36232</v>
      </c>
      <c r="C23" s="12">
        <v>11</v>
      </c>
      <c r="D23" s="12">
        <v>9</v>
      </c>
      <c r="E23" s="12">
        <v>20</v>
      </c>
    </row>
    <row r="24" spans="1:5">
      <c r="A24" s="11" t="s">
        <v>16</v>
      </c>
      <c r="B24" s="11">
        <v>36240</v>
      </c>
      <c r="C24" s="12">
        <v>7</v>
      </c>
      <c r="D24" s="12">
        <v>5</v>
      </c>
      <c r="E24" s="12">
        <v>12</v>
      </c>
    </row>
    <row r="25" spans="1:5">
      <c r="A25" s="11" t="s">
        <v>16</v>
      </c>
      <c r="B25" s="11">
        <v>36254</v>
      </c>
      <c r="C25" s="12">
        <v>5</v>
      </c>
      <c r="D25" s="12">
        <v>10</v>
      </c>
      <c r="E25" s="12">
        <v>15</v>
      </c>
    </row>
    <row r="26" spans="1:5">
      <c r="A26" s="11" t="s">
        <v>16</v>
      </c>
      <c r="B26" s="11">
        <v>36256</v>
      </c>
      <c r="C26" s="12">
        <v>2</v>
      </c>
      <c r="D26" s="12">
        <v>6</v>
      </c>
      <c r="E26" s="12">
        <v>8</v>
      </c>
    </row>
    <row r="27" spans="1:5">
      <c r="A27" s="11" t="s">
        <v>16</v>
      </c>
      <c r="B27" s="11" t="s">
        <v>8</v>
      </c>
      <c r="C27" s="12">
        <v>2</v>
      </c>
      <c r="D27" s="12">
        <v>3</v>
      </c>
      <c r="E27" s="12">
        <v>5</v>
      </c>
    </row>
    <row r="28" spans="1:5">
      <c r="A28" s="11" t="s">
        <v>17</v>
      </c>
      <c r="B28" s="13"/>
      <c r="C28" s="12">
        <v>27</v>
      </c>
      <c r="D28" s="12">
        <v>33</v>
      </c>
      <c r="E28" s="12">
        <v>60</v>
      </c>
    </row>
    <row r="29" spans="1:5">
      <c r="A29" s="11" t="s">
        <v>18</v>
      </c>
      <c r="B29" s="11">
        <v>36431</v>
      </c>
      <c r="C29" s="12">
        <v>4</v>
      </c>
      <c r="D29" s="12">
        <v>3</v>
      </c>
      <c r="E29" s="12">
        <v>7</v>
      </c>
    </row>
    <row r="30" spans="1:5">
      <c r="A30" s="11" t="s">
        <v>18</v>
      </c>
      <c r="B30" s="11">
        <v>36443</v>
      </c>
      <c r="C30" s="12">
        <v>4</v>
      </c>
      <c r="D30" s="12">
        <v>1</v>
      </c>
      <c r="E30" s="12">
        <v>5</v>
      </c>
    </row>
    <row r="31" spans="1:5">
      <c r="A31" s="11" t="s">
        <v>18</v>
      </c>
      <c r="B31" s="11" t="s">
        <v>8</v>
      </c>
      <c r="C31" s="12" t="s">
        <v>105</v>
      </c>
      <c r="D31" s="12">
        <v>2</v>
      </c>
      <c r="E31" s="12">
        <v>2</v>
      </c>
    </row>
    <row r="32" spans="1:5">
      <c r="A32" s="11" t="s">
        <v>19</v>
      </c>
      <c r="B32" s="13"/>
      <c r="C32" s="12">
        <v>8</v>
      </c>
      <c r="D32" s="12">
        <v>6</v>
      </c>
      <c r="E32" s="12">
        <v>14</v>
      </c>
    </row>
    <row r="33" spans="1:5">
      <c r="A33" s="11" t="s">
        <v>20</v>
      </c>
      <c r="B33" s="11">
        <v>35237</v>
      </c>
      <c r="C33" s="12">
        <v>2</v>
      </c>
      <c r="D33" s="12">
        <v>5</v>
      </c>
      <c r="E33" s="12">
        <v>7</v>
      </c>
    </row>
    <row r="34" spans="1:5">
      <c r="A34" s="11" t="s">
        <v>20</v>
      </c>
      <c r="B34" s="11">
        <v>35238</v>
      </c>
      <c r="C34" s="12">
        <v>12</v>
      </c>
      <c r="D34" s="12">
        <v>8</v>
      </c>
      <c r="E34" s="12">
        <v>20</v>
      </c>
    </row>
    <row r="35" spans="1:5">
      <c r="A35" s="11" t="s">
        <v>20</v>
      </c>
      <c r="B35" s="11">
        <v>35239</v>
      </c>
      <c r="C35" s="12">
        <v>2</v>
      </c>
      <c r="D35" s="12">
        <v>4</v>
      </c>
      <c r="E35" s="12">
        <v>6</v>
      </c>
    </row>
    <row r="36" spans="1:5">
      <c r="A36" s="11" t="s">
        <v>20</v>
      </c>
      <c r="B36" s="11">
        <v>35244</v>
      </c>
      <c r="C36" s="12">
        <v>20</v>
      </c>
      <c r="D36" s="12">
        <v>9</v>
      </c>
      <c r="E36" s="12">
        <v>29</v>
      </c>
    </row>
    <row r="37" spans="1:5">
      <c r="A37" s="11" t="s">
        <v>20</v>
      </c>
      <c r="B37" s="11">
        <v>36344</v>
      </c>
      <c r="C37" s="12">
        <v>3</v>
      </c>
      <c r="D37" s="12">
        <v>2</v>
      </c>
      <c r="E37" s="12">
        <v>5</v>
      </c>
    </row>
    <row r="38" spans="1:5">
      <c r="A38" s="11" t="s">
        <v>20</v>
      </c>
      <c r="B38" s="11" t="s">
        <v>8</v>
      </c>
      <c r="C38" s="12">
        <v>29</v>
      </c>
      <c r="D38" s="12">
        <v>26</v>
      </c>
      <c r="E38" s="12">
        <v>55</v>
      </c>
    </row>
    <row r="39" spans="1:5">
      <c r="A39" s="11" t="s">
        <v>21</v>
      </c>
      <c r="B39" s="13"/>
      <c r="C39" s="12">
        <v>68</v>
      </c>
      <c r="D39" s="12">
        <v>54</v>
      </c>
      <c r="E39" s="12">
        <v>122</v>
      </c>
    </row>
    <row r="40" spans="1:5">
      <c r="A40" s="11" t="s">
        <v>22</v>
      </c>
      <c r="B40" s="11">
        <v>34331</v>
      </c>
      <c r="C40" s="12">
        <v>2</v>
      </c>
      <c r="D40" s="12">
        <v>4</v>
      </c>
      <c r="E40" s="12">
        <v>6</v>
      </c>
    </row>
    <row r="41" spans="1:5">
      <c r="A41" s="11" t="s">
        <v>22</v>
      </c>
      <c r="B41" s="11" t="s">
        <v>8</v>
      </c>
      <c r="C41" s="12">
        <v>4</v>
      </c>
      <c r="D41" s="12">
        <v>7</v>
      </c>
      <c r="E41" s="12">
        <v>11</v>
      </c>
    </row>
    <row r="42" spans="1:5">
      <c r="A42" s="11" t="s">
        <v>23</v>
      </c>
      <c r="B42" s="13"/>
      <c r="C42" s="12">
        <v>6</v>
      </c>
      <c r="D42" s="12">
        <v>11</v>
      </c>
      <c r="E42" s="12">
        <v>17</v>
      </c>
    </row>
    <row r="43" spans="1:5">
      <c r="A43" s="13"/>
      <c r="B43" s="13"/>
      <c r="C43" s="12">
        <v>162</v>
      </c>
      <c r="D43" s="12">
        <v>177</v>
      </c>
      <c r="E43" s="12">
        <v>339</v>
      </c>
    </row>
    <row r="44" spans="1:5">
      <c r="E44"/>
    </row>
    <row r="45" spans="1:5">
      <c r="E45"/>
    </row>
    <row r="46" spans="1:5">
      <c r="E46"/>
    </row>
    <row r="47" spans="1:5">
      <c r="E47"/>
    </row>
    <row r="48" spans="1:5">
      <c r="E48"/>
    </row>
    <row r="49" spans="5:5">
      <c r="E49"/>
    </row>
    <row r="50" spans="5:5">
      <c r="E50"/>
    </row>
    <row r="51" spans="5:5">
      <c r="E51"/>
    </row>
    <row r="52" spans="5:5">
      <c r="E52"/>
    </row>
    <row r="53" spans="5:5">
      <c r="E53"/>
    </row>
    <row r="54" spans="5:5">
      <c r="E54"/>
    </row>
    <row r="55" spans="5:5">
      <c r="E55"/>
    </row>
    <row r="56" spans="5:5">
      <c r="E56"/>
    </row>
    <row r="57" spans="5:5">
      <c r="E57"/>
    </row>
    <row r="58" spans="5:5">
      <c r="E58"/>
    </row>
    <row r="59" spans="5:5">
      <c r="E59"/>
    </row>
    <row r="60" spans="5:5">
      <c r="E60"/>
    </row>
    <row r="61" spans="5:5">
      <c r="E61"/>
    </row>
    <row r="62" spans="5:5">
      <c r="E62"/>
    </row>
    <row r="63" spans="5:5">
      <c r="E63"/>
    </row>
    <row r="64" spans="5:5">
      <c r="E64"/>
    </row>
    <row r="65" spans="5:5">
      <c r="E65"/>
    </row>
    <row r="66" spans="5:5">
      <c r="E66"/>
    </row>
    <row r="67" spans="5:5">
      <c r="E67"/>
    </row>
  </sheetData>
  <mergeCells count="4">
    <mergeCell ref="A2:E2"/>
    <mergeCell ref="A3:E3"/>
    <mergeCell ref="A5:B5"/>
    <mergeCell ref="C5:D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4FE114-1E29-4632-BB4B-113BB4259F67}">
  <dimension ref="A1:F60"/>
  <sheetViews>
    <sheetView topLeftCell="A15" workbookViewId="0">
      <selection activeCell="A40" sqref="A40:XFD40"/>
    </sheetView>
  </sheetViews>
  <sheetFormatPr defaultRowHeight="14.5"/>
  <cols>
    <col min="1" max="1" width="20.81640625" customWidth="1"/>
    <col min="2" max="2" width="15.453125" customWidth="1"/>
    <col min="3" max="3" width="11.81640625" customWidth="1"/>
    <col min="4" max="4" width="15.1796875" customWidth="1"/>
    <col min="5" max="5" width="14.26953125" customWidth="1"/>
  </cols>
  <sheetData>
    <row r="1" spans="1:6" ht="18.5">
      <c r="A1" s="18" t="s">
        <v>51</v>
      </c>
      <c r="B1" s="18"/>
      <c r="C1" s="18"/>
      <c r="D1" s="2"/>
      <c r="E1" s="2"/>
      <c r="F1" s="2"/>
    </row>
    <row r="2" spans="1:6" ht="15.5">
      <c r="A2" s="139" t="s">
        <v>0</v>
      </c>
      <c r="B2" s="140"/>
      <c r="C2" s="140"/>
      <c r="D2" s="140"/>
      <c r="E2" s="140"/>
      <c r="F2" s="140"/>
    </row>
    <row r="3" spans="1:6" ht="15.5">
      <c r="A3" s="141" t="s">
        <v>1</v>
      </c>
      <c r="B3" s="140"/>
      <c r="C3" s="140"/>
      <c r="D3" s="140"/>
      <c r="E3" s="140"/>
      <c r="F3" s="140"/>
    </row>
    <row r="5" spans="1:6">
      <c r="A5" s="142"/>
      <c r="B5" s="142"/>
      <c r="C5" s="142" t="s">
        <v>2</v>
      </c>
      <c r="D5" s="142"/>
      <c r="E5" s="14"/>
    </row>
    <row r="6" spans="1:6">
      <c r="A6" s="14" t="s">
        <v>52</v>
      </c>
      <c r="B6" s="14" t="s">
        <v>3</v>
      </c>
      <c r="C6" s="14" t="s">
        <v>4</v>
      </c>
      <c r="D6" s="14" t="s">
        <v>5</v>
      </c>
      <c r="E6" s="14" t="s">
        <v>6</v>
      </c>
    </row>
    <row r="7" spans="1:6">
      <c r="A7" s="11" t="s">
        <v>7</v>
      </c>
      <c r="B7" s="11">
        <v>34230</v>
      </c>
      <c r="C7" s="12">
        <v>1</v>
      </c>
      <c r="D7" s="12">
        <v>1</v>
      </c>
      <c r="E7" s="12">
        <v>2</v>
      </c>
    </row>
    <row r="8" spans="1:6">
      <c r="A8" s="11" t="s">
        <v>7</v>
      </c>
      <c r="B8" s="11">
        <v>34231</v>
      </c>
      <c r="C8" s="12">
        <v>1</v>
      </c>
      <c r="D8" s="12">
        <v>2</v>
      </c>
      <c r="E8" s="12">
        <v>3</v>
      </c>
    </row>
    <row r="9" spans="1:6">
      <c r="A9" s="11" t="s">
        <v>7</v>
      </c>
      <c r="B9" s="11">
        <v>34236</v>
      </c>
      <c r="C9" s="12">
        <v>5</v>
      </c>
      <c r="D9" s="12">
        <v>4</v>
      </c>
      <c r="E9" s="12">
        <v>9</v>
      </c>
    </row>
    <row r="10" spans="1:6">
      <c r="A10" s="11" t="s">
        <v>7</v>
      </c>
      <c r="B10" s="11" t="s">
        <v>8</v>
      </c>
      <c r="C10" s="12" t="s">
        <v>105</v>
      </c>
      <c r="D10" s="12">
        <v>2</v>
      </c>
      <c r="E10" s="12">
        <v>2</v>
      </c>
    </row>
    <row r="11" spans="1:6">
      <c r="A11" s="11" t="s">
        <v>9</v>
      </c>
      <c r="B11" s="13"/>
      <c r="C11" s="12">
        <v>7</v>
      </c>
      <c r="D11" s="12">
        <v>9</v>
      </c>
      <c r="E11" s="12">
        <v>16</v>
      </c>
    </row>
    <row r="12" spans="1:6">
      <c r="A12" s="11" t="s">
        <v>10</v>
      </c>
      <c r="B12" s="11">
        <v>36532</v>
      </c>
      <c r="C12" s="12">
        <v>3</v>
      </c>
      <c r="D12" s="12">
        <v>2</v>
      </c>
      <c r="E12" s="12">
        <v>5</v>
      </c>
    </row>
    <row r="13" spans="1:6">
      <c r="A13" s="11" t="s">
        <v>10</v>
      </c>
      <c r="B13" s="11">
        <v>36543</v>
      </c>
      <c r="C13" s="12" t="s">
        <v>105</v>
      </c>
      <c r="D13" s="12">
        <v>5</v>
      </c>
      <c r="E13" s="12">
        <v>5</v>
      </c>
    </row>
    <row r="14" spans="1:6">
      <c r="A14" s="11" t="s">
        <v>10</v>
      </c>
      <c r="B14" s="11" t="s">
        <v>8</v>
      </c>
      <c r="C14" s="12">
        <v>1</v>
      </c>
      <c r="D14" s="12" t="s">
        <v>105</v>
      </c>
      <c r="E14" s="12">
        <v>1</v>
      </c>
    </row>
    <row r="15" spans="1:6">
      <c r="A15" s="11" t="s">
        <v>11</v>
      </c>
      <c r="B15" s="13"/>
      <c r="C15" s="12">
        <v>4</v>
      </c>
      <c r="D15" s="12">
        <v>7</v>
      </c>
      <c r="E15" s="12">
        <v>11</v>
      </c>
    </row>
    <row r="16" spans="1:6">
      <c r="A16" s="11" t="s">
        <v>12</v>
      </c>
      <c r="B16" s="11">
        <v>34135</v>
      </c>
      <c r="C16" s="12">
        <v>2</v>
      </c>
      <c r="D16" s="12">
        <v>2</v>
      </c>
      <c r="E16" s="12">
        <v>4</v>
      </c>
    </row>
    <row r="17" spans="1:5">
      <c r="A17" s="11" t="s">
        <v>12</v>
      </c>
      <c r="B17" s="11" t="s">
        <v>8</v>
      </c>
      <c r="C17" s="12">
        <v>3</v>
      </c>
      <c r="D17" s="12">
        <v>3</v>
      </c>
      <c r="E17" s="12">
        <v>6</v>
      </c>
    </row>
    <row r="18" spans="1:5">
      <c r="A18" s="11" t="s">
        <v>13</v>
      </c>
      <c r="B18" s="13"/>
      <c r="C18" s="12">
        <v>5</v>
      </c>
      <c r="D18" s="12">
        <v>5</v>
      </c>
      <c r="E18" s="12">
        <v>10</v>
      </c>
    </row>
    <row r="19" spans="1:5">
      <c r="A19" s="11" t="s">
        <v>14</v>
      </c>
      <c r="B19" s="11" t="s">
        <v>8</v>
      </c>
      <c r="C19" s="12">
        <v>5</v>
      </c>
      <c r="D19" s="12">
        <v>4</v>
      </c>
      <c r="E19" s="12">
        <v>9</v>
      </c>
    </row>
    <row r="20" spans="1:5">
      <c r="A20" s="11" t="s">
        <v>15</v>
      </c>
      <c r="B20" s="13"/>
      <c r="C20" s="12">
        <v>5</v>
      </c>
      <c r="D20" s="12">
        <v>4</v>
      </c>
      <c r="E20" s="12">
        <v>9</v>
      </c>
    </row>
    <row r="21" spans="1:5">
      <c r="A21" s="11" t="s">
        <v>16</v>
      </c>
      <c r="B21" s="11">
        <v>36232</v>
      </c>
      <c r="C21" s="12">
        <v>3</v>
      </c>
      <c r="D21" s="12">
        <v>3</v>
      </c>
      <c r="E21" s="12">
        <v>6</v>
      </c>
    </row>
    <row r="22" spans="1:5">
      <c r="A22" s="11" t="s">
        <v>16</v>
      </c>
      <c r="B22" s="11">
        <v>36240</v>
      </c>
      <c r="C22" s="12">
        <v>3</v>
      </c>
      <c r="D22" s="12">
        <v>3</v>
      </c>
      <c r="E22" s="12">
        <v>6</v>
      </c>
    </row>
    <row r="23" spans="1:5">
      <c r="A23" s="11" t="s">
        <v>16</v>
      </c>
      <c r="B23" s="11">
        <v>36254</v>
      </c>
      <c r="C23" s="12">
        <v>1</v>
      </c>
      <c r="D23" s="12">
        <v>4</v>
      </c>
      <c r="E23" s="12">
        <v>5</v>
      </c>
    </row>
    <row r="24" spans="1:5">
      <c r="A24" s="11" t="s">
        <v>16</v>
      </c>
      <c r="B24" s="11">
        <v>36256</v>
      </c>
      <c r="C24" s="12">
        <v>1</v>
      </c>
      <c r="D24" s="12">
        <v>3</v>
      </c>
      <c r="E24" s="12">
        <v>4</v>
      </c>
    </row>
    <row r="25" spans="1:5">
      <c r="A25" s="11" t="s">
        <v>16</v>
      </c>
      <c r="B25" s="11" t="s">
        <v>8</v>
      </c>
      <c r="C25" s="12">
        <v>2</v>
      </c>
      <c r="D25" s="12">
        <v>2</v>
      </c>
      <c r="E25" s="12">
        <v>4</v>
      </c>
    </row>
    <row r="26" spans="1:5">
      <c r="A26" s="11" t="s">
        <v>17</v>
      </c>
      <c r="B26" s="13"/>
      <c r="C26" s="12">
        <v>10</v>
      </c>
      <c r="D26" s="12">
        <v>15</v>
      </c>
      <c r="E26" s="12">
        <v>25</v>
      </c>
    </row>
    <row r="27" spans="1:5">
      <c r="A27" s="11" t="s">
        <v>18</v>
      </c>
      <c r="B27" s="11" t="s">
        <v>8</v>
      </c>
      <c r="C27" s="12" t="s">
        <v>105</v>
      </c>
      <c r="D27" s="12">
        <v>2</v>
      </c>
      <c r="E27" s="12">
        <v>2</v>
      </c>
    </row>
    <row r="28" spans="1:5">
      <c r="A28" s="11" t="s">
        <v>19</v>
      </c>
      <c r="B28" s="13"/>
      <c r="C28" s="12" t="s">
        <v>105</v>
      </c>
      <c r="D28" s="12">
        <v>2</v>
      </c>
      <c r="E28" s="12">
        <v>2</v>
      </c>
    </row>
    <row r="29" spans="1:5">
      <c r="A29" s="11" t="s">
        <v>20</v>
      </c>
      <c r="B29" s="11">
        <v>35237</v>
      </c>
      <c r="C29" s="12" t="s">
        <v>105</v>
      </c>
      <c r="D29" s="12">
        <v>1</v>
      </c>
      <c r="E29" s="12">
        <v>1</v>
      </c>
    </row>
    <row r="30" spans="1:5">
      <c r="A30" s="11" t="s">
        <v>20</v>
      </c>
      <c r="B30" s="11">
        <v>35238</v>
      </c>
      <c r="C30" s="12">
        <v>3</v>
      </c>
      <c r="D30" s="12">
        <v>2</v>
      </c>
      <c r="E30" s="12">
        <v>5</v>
      </c>
    </row>
    <row r="31" spans="1:5">
      <c r="A31" s="11" t="s">
        <v>20</v>
      </c>
      <c r="B31" s="11">
        <v>35239</v>
      </c>
      <c r="C31" s="12">
        <v>1</v>
      </c>
      <c r="D31" s="12">
        <v>3</v>
      </c>
      <c r="E31" s="12">
        <v>4</v>
      </c>
    </row>
    <row r="32" spans="1:5">
      <c r="A32" s="11" t="s">
        <v>20</v>
      </c>
      <c r="B32" s="11">
        <v>35244</v>
      </c>
      <c r="C32" s="12">
        <v>8</v>
      </c>
      <c r="D32" s="12">
        <v>2</v>
      </c>
      <c r="E32" s="12">
        <v>10</v>
      </c>
    </row>
    <row r="33" spans="1:5">
      <c r="A33" s="11" t="s">
        <v>20</v>
      </c>
      <c r="B33" s="11">
        <v>36344</v>
      </c>
      <c r="C33" s="12">
        <v>2</v>
      </c>
      <c r="D33" s="12">
        <v>2</v>
      </c>
      <c r="E33" s="12">
        <v>4</v>
      </c>
    </row>
    <row r="34" spans="1:5">
      <c r="A34" s="11" t="s">
        <v>20</v>
      </c>
      <c r="B34" s="11" t="s">
        <v>8</v>
      </c>
      <c r="C34" s="12">
        <v>13</v>
      </c>
      <c r="D34" s="12">
        <v>9</v>
      </c>
      <c r="E34" s="12">
        <v>22</v>
      </c>
    </row>
    <row r="35" spans="1:5">
      <c r="A35" s="11" t="s">
        <v>21</v>
      </c>
      <c r="B35" s="13"/>
      <c r="C35" s="12">
        <v>27</v>
      </c>
      <c r="D35" s="12">
        <v>19</v>
      </c>
      <c r="E35" s="12">
        <v>46</v>
      </c>
    </row>
    <row r="36" spans="1:5">
      <c r="A36" s="11" t="s">
        <v>22</v>
      </c>
      <c r="B36" s="11">
        <v>34331</v>
      </c>
      <c r="C36" s="12">
        <v>1</v>
      </c>
      <c r="D36" s="12">
        <v>2</v>
      </c>
      <c r="E36" s="12">
        <v>3</v>
      </c>
    </row>
    <row r="37" spans="1:5">
      <c r="A37" s="11" t="s">
        <v>22</v>
      </c>
      <c r="B37" s="11" t="s">
        <v>8</v>
      </c>
      <c r="C37" s="12">
        <v>3</v>
      </c>
      <c r="D37" s="12">
        <v>4</v>
      </c>
      <c r="E37" s="12">
        <v>7</v>
      </c>
    </row>
    <row r="38" spans="1:5">
      <c r="A38" s="11" t="s">
        <v>23</v>
      </c>
      <c r="B38" s="13"/>
      <c r="C38" s="12">
        <v>4</v>
      </c>
      <c r="D38" s="12">
        <v>6</v>
      </c>
      <c r="E38" s="12">
        <v>10</v>
      </c>
    </row>
    <row r="39" spans="1:5">
      <c r="A39" s="13"/>
      <c r="B39" s="13"/>
      <c r="C39" s="12">
        <v>62</v>
      </c>
      <c r="D39" s="12">
        <v>67</v>
      </c>
      <c r="E39" s="12">
        <v>129</v>
      </c>
    </row>
    <row r="40" spans="1:5">
      <c r="A40" s="13"/>
      <c r="B40" s="13"/>
      <c r="C40" s="12"/>
      <c r="D40" s="12"/>
      <c r="E40" s="12"/>
    </row>
    <row r="45" spans="1:5" s="20" customFormat="1"/>
    <row r="46" spans="1:5" s="20" customFormat="1"/>
    <row r="60" hidden="1"/>
  </sheetData>
  <mergeCells count="4">
    <mergeCell ref="A3:F3"/>
    <mergeCell ref="A2:F2"/>
    <mergeCell ref="A5:B5"/>
    <mergeCell ref="C5:D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D07F1C-AC6D-4764-A4B7-8097D349E65E}">
  <dimension ref="A1:AC48"/>
  <sheetViews>
    <sheetView topLeftCell="A13" workbookViewId="0">
      <selection activeCell="L6" sqref="L6"/>
    </sheetView>
  </sheetViews>
  <sheetFormatPr defaultRowHeight="14.5"/>
  <cols>
    <col min="1" max="1" width="21" customWidth="1"/>
    <col min="2" max="2" width="14.26953125" customWidth="1"/>
    <col min="6" max="6" width="10" customWidth="1"/>
    <col min="7" max="7" width="12" customWidth="1"/>
  </cols>
  <sheetData>
    <row r="1" spans="1:29" ht="18.5">
      <c r="A1" s="18" t="s">
        <v>47</v>
      </c>
      <c r="B1" s="29"/>
      <c r="C1" s="29"/>
      <c r="D1" s="29"/>
      <c r="E1" s="29"/>
      <c r="F1" s="6"/>
    </row>
    <row r="2" spans="1:29" ht="33" customHeight="1">
      <c r="A2" s="16" t="s">
        <v>24</v>
      </c>
      <c r="B2" s="7"/>
      <c r="C2" s="7"/>
      <c r="D2" s="7"/>
      <c r="E2" s="7"/>
      <c r="F2" s="7"/>
    </row>
    <row r="3" spans="1:29" ht="21.75" customHeight="1">
      <c r="A3" s="17" t="s">
        <v>1</v>
      </c>
      <c r="B3" s="8"/>
      <c r="C3" s="8"/>
      <c r="D3" s="8"/>
      <c r="E3" s="8"/>
      <c r="F3" s="8"/>
    </row>
    <row r="4" spans="1:29">
      <c r="A4" s="142"/>
      <c r="B4" s="142"/>
      <c r="C4" s="142" t="s">
        <v>25</v>
      </c>
      <c r="D4" s="142"/>
      <c r="E4" s="142"/>
      <c r="F4" s="142"/>
      <c r="G4" s="14"/>
    </row>
    <row r="5" spans="1:29">
      <c r="A5" s="14" t="s">
        <v>52</v>
      </c>
      <c r="B5" s="14" t="s">
        <v>3</v>
      </c>
      <c r="C5" s="14" t="s">
        <v>26</v>
      </c>
      <c r="D5" s="14" t="s">
        <v>27</v>
      </c>
      <c r="E5" s="14" t="s">
        <v>28</v>
      </c>
      <c r="F5" s="14" t="s">
        <v>29</v>
      </c>
      <c r="G5" s="14" t="s">
        <v>6</v>
      </c>
    </row>
    <row r="6" spans="1:29">
      <c r="A6" s="11" t="s">
        <v>7</v>
      </c>
      <c r="B6" s="11">
        <v>34230</v>
      </c>
      <c r="C6" s="12">
        <v>6</v>
      </c>
      <c r="D6" s="12">
        <v>4</v>
      </c>
      <c r="E6" s="12" t="s">
        <v>105</v>
      </c>
      <c r="F6" s="12">
        <v>1</v>
      </c>
      <c r="G6" s="12">
        <v>11</v>
      </c>
      <c r="H6" s="12"/>
      <c r="I6" s="12"/>
    </row>
    <row r="7" spans="1:29">
      <c r="A7" s="11" t="s">
        <v>7</v>
      </c>
      <c r="B7" s="11">
        <v>34231</v>
      </c>
      <c r="C7" s="12">
        <v>13</v>
      </c>
      <c r="D7" s="12">
        <v>4</v>
      </c>
      <c r="E7" s="12" t="s">
        <v>105</v>
      </c>
      <c r="F7" s="12">
        <v>2</v>
      </c>
      <c r="G7" s="12">
        <v>19</v>
      </c>
      <c r="H7" s="12"/>
      <c r="I7" s="12"/>
    </row>
    <row r="8" spans="1:29">
      <c r="A8" s="11" t="s">
        <v>7</v>
      </c>
      <c r="B8" s="11">
        <v>34236</v>
      </c>
      <c r="C8" s="12">
        <v>14</v>
      </c>
      <c r="D8" s="12">
        <v>5</v>
      </c>
      <c r="E8" s="12" t="s">
        <v>105</v>
      </c>
      <c r="F8" s="12">
        <v>1</v>
      </c>
      <c r="G8" s="12">
        <v>20</v>
      </c>
      <c r="H8" s="12"/>
      <c r="I8" s="12"/>
    </row>
    <row r="9" spans="1:29">
      <c r="A9" s="11" t="s">
        <v>7</v>
      </c>
      <c r="B9" s="11">
        <v>34251</v>
      </c>
      <c r="C9" s="12">
        <v>2</v>
      </c>
      <c r="D9" s="12">
        <v>1</v>
      </c>
      <c r="E9" s="12" t="s">
        <v>105</v>
      </c>
      <c r="F9" s="12" t="s">
        <v>105</v>
      </c>
      <c r="G9" s="12">
        <v>3</v>
      </c>
      <c r="H9" s="12"/>
      <c r="I9" s="12"/>
    </row>
    <row r="10" spans="1:29">
      <c r="A10" s="11" t="s">
        <v>7</v>
      </c>
      <c r="B10" s="11" t="s">
        <v>8</v>
      </c>
      <c r="C10" s="12" t="s">
        <v>105</v>
      </c>
      <c r="D10" s="12">
        <v>6</v>
      </c>
      <c r="E10" s="12" t="s">
        <v>105</v>
      </c>
      <c r="F10" s="12" t="s">
        <v>105</v>
      </c>
      <c r="G10" s="12">
        <v>6</v>
      </c>
      <c r="H10" s="12"/>
      <c r="I10" s="12"/>
    </row>
    <row r="11" spans="1:29">
      <c r="A11" s="11" t="s">
        <v>9</v>
      </c>
      <c r="B11" s="13"/>
      <c r="C11" s="12">
        <v>35</v>
      </c>
      <c r="D11" s="12">
        <v>20</v>
      </c>
      <c r="E11" s="12" t="s">
        <v>105</v>
      </c>
      <c r="F11" s="12">
        <v>4</v>
      </c>
      <c r="G11" s="12">
        <v>59</v>
      </c>
      <c r="H11" s="12"/>
      <c r="I11" s="12"/>
      <c r="AB11" s="3"/>
      <c r="AC11" s="3"/>
    </row>
    <row r="12" spans="1:29">
      <c r="A12" s="11" t="s">
        <v>10</v>
      </c>
      <c r="B12" s="11">
        <v>36531</v>
      </c>
      <c r="C12" s="12" t="s">
        <v>105</v>
      </c>
      <c r="D12" s="12">
        <v>7</v>
      </c>
      <c r="E12" s="12" t="s">
        <v>105</v>
      </c>
      <c r="F12" s="12" t="s">
        <v>105</v>
      </c>
      <c r="G12" s="12">
        <v>7</v>
      </c>
      <c r="H12" s="12"/>
      <c r="I12" s="12"/>
      <c r="AB12" s="3"/>
      <c r="AC12" s="3"/>
    </row>
    <row r="13" spans="1:29" ht="18.5">
      <c r="A13" s="11" t="s">
        <v>10</v>
      </c>
      <c r="B13" s="11">
        <v>36532</v>
      </c>
      <c r="C13" s="12">
        <v>11</v>
      </c>
      <c r="D13" s="12">
        <v>3</v>
      </c>
      <c r="E13" s="12" t="s">
        <v>105</v>
      </c>
      <c r="F13" s="12">
        <v>1</v>
      </c>
      <c r="G13" s="12">
        <v>15</v>
      </c>
      <c r="H13" s="12"/>
      <c r="I13" s="12"/>
      <c r="AB13" s="6"/>
      <c r="AC13" s="6"/>
    </row>
    <row r="14" spans="1:29">
      <c r="A14" s="11" t="s">
        <v>10</v>
      </c>
      <c r="B14" s="11">
        <v>36543</v>
      </c>
      <c r="C14" s="12">
        <v>14</v>
      </c>
      <c r="D14" s="12" t="s">
        <v>105</v>
      </c>
      <c r="E14" s="12" t="s">
        <v>105</v>
      </c>
      <c r="F14" s="12" t="s">
        <v>105</v>
      </c>
      <c r="G14" s="12">
        <v>14</v>
      </c>
      <c r="H14" s="12"/>
      <c r="I14" s="12"/>
      <c r="AB14" s="7"/>
      <c r="AC14" s="7"/>
    </row>
    <row r="15" spans="1:29">
      <c r="A15" s="11" t="s">
        <v>10</v>
      </c>
      <c r="B15" s="11" t="s">
        <v>8</v>
      </c>
      <c r="C15" s="12" t="s">
        <v>105</v>
      </c>
      <c r="D15" s="12">
        <v>2</v>
      </c>
      <c r="E15" s="12" t="s">
        <v>105</v>
      </c>
      <c r="F15" s="12">
        <v>1</v>
      </c>
      <c r="G15" s="12">
        <v>3</v>
      </c>
      <c r="H15" s="12"/>
      <c r="I15" s="12"/>
    </row>
    <row r="16" spans="1:29">
      <c r="A16" s="11" t="s">
        <v>11</v>
      </c>
      <c r="B16" s="13"/>
      <c r="C16" s="12">
        <v>25</v>
      </c>
      <c r="D16" s="12">
        <v>12</v>
      </c>
      <c r="E16" s="12" t="s">
        <v>105</v>
      </c>
      <c r="F16" s="12">
        <v>2</v>
      </c>
      <c r="G16" s="12">
        <v>39</v>
      </c>
      <c r="H16" s="12"/>
      <c r="I16" s="12"/>
    </row>
    <row r="17" spans="1:9">
      <c r="A17" s="11" t="s">
        <v>12</v>
      </c>
      <c r="B17" s="11">
        <v>34135</v>
      </c>
      <c r="C17" s="12" t="s">
        <v>105</v>
      </c>
      <c r="D17" s="12">
        <v>1</v>
      </c>
      <c r="E17" s="12" t="s">
        <v>105</v>
      </c>
      <c r="F17" s="12">
        <v>4</v>
      </c>
      <c r="G17" s="12">
        <v>5</v>
      </c>
      <c r="H17" s="12"/>
      <c r="I17" s="12"/>
    </row>
    <row r="18" spans="1:9">
      <c r="A18" s="11" t="s">
        <v>12</v>
      </c>
      <c r="B18" s="11" t="s">
        <v>8</v>
      </c>
      <c r="C18" s="12" t="s">
        <v>105</v>
      </c>
      <c r="D18" s="12">
        <v>6</v>
      </c>
      <c r="E18" s="12" t="s">
        <v>105</v>
      </c>
      <c r="F18" s="12">
        <v>3</v>
      </c>
      <c r="G18" s="12">
        <v>9</v>
      </c>
      <c r="H18" s="12"/>
      <c r="I18" s="12"/>
    </row>
    <row r="19" spans="1:9">
      <c r="A19" s="11" t="s">
        <v>13</v>
      </c>
      <c r="B19" s="13"/>
      <c r="C19" s="12" t="s">
        <v>105</v>
      </c>
      <c r="D19" s="12">
        <v>7</v>
      </c>
      <c r="E19" s="12" t="s">
        <v>105</v>
      </c>
      <c r="F19" s="12">
        <v>7</v>
      </c>
      <c r="G19" s="12">
        <v>14</v>
      </c>
      <c r="H19" s="12"/>
      <c r="I19" s="12"/>
    </row>
    <row r="20" spans="1:9">
      <c r="A20" s="11" t="s">
        <v>14</v>
      </c>
      <c r="B20" s="11" t="s">
        <v>8</v>
      </c>
      <c r="C20" s="12" t="s">
        <v>105</v>
      </c>
      <c r="D20" s="12">
        <v>13</v>
      </c>
      <c r="E20" s="12" t="s">
        <v>105</v>
      </c>
      <c r="F20" s="12">
        <v>1</v>
      </c>
      <c r="G20" s="12">
        <v>14</v>
      </c>
      <c r="H20" s="12"/>
      <c r="I20" s="12"/>
    </row>
    <row r="21" spans="1:9">
      <c r="A21" s="11" t="s">
        <v>15</v>
      </c>
      <c r="B21" s="13"/>
      <c r="C21" s="12" t="s">
        <v>105</v>
      </c>
      <c r="D21" s="12">
        <v>13</v>
      </c>
      <c r="E21" s="12" t="s">
        <v>105</v>
      </c>
      <c r="F21" s="12">
        <v>1</v>
      </c>
      <c r="G21" s="12">
        <v>14</v>
      </c>
      <c r="H21" s="12"/>
      <c r="I21" s="12"/>
    </row>
    <row r="22" spans="1:9">
      <c r="A22" s="11" t="s">
        <v>16</v>
      </c>
      <c r="B22" s="11">
        <v>36232</v>
      </c>
      <c r="C22" s="12">
        <v>19</v>
      </c>
      <c r="D22" s="12">
        <v>1</v>
      </c>
      <c r="E22" s="12" t="s">
        <v>105</v>
      </c>
      <c r="F22" s="12" t="s">
        <v>105</v>
      </c>
      <c r="G22" s="12">
        <v>20</v>
      </c>
      <c r="H22" s="12"/>
      <c r="I22" s="12"/>
    </row>
    <row r="23" spans="1:9">
      <c r="A23" s="11" t="s">
        <v>16</v>
      </c>
      <c r="B23" s="11">
        <v>36240</v>
      </c>
      <c r="C23" s="12">
        <v>8</v>
      </c>
      <c r="D23" s="12">
        <v>2</v>
      </c>
      <c r="E23" s="12" t="s">
        <v>105</v>
      </c>
      <c r="F23" s="12">
        <v>2</v>
      </c>
      <c r="G23" s="12">
        <v>12</v>
      </c>
      <c r="H23" s="12"/>
      <c r="I23" s="12"/>
    </row>
    <row r="24" spans="1:9">
      <c r="A24" s="11" t="s">
        <v>16</v>
      </c>
      <c r="B24" s="11">
        <v>36254</v>
      </c>
      <c r="C24" s="12">
        <v>13</v>
      </c>
      <c r="D24" s="12">
        <v>1</v>
      </c>
      <c r="E24" s="12" t="s">
        <v>105</v>
      </c>
      <c r="F24" s="12">
        <v>1</v>
      </c>
      <c r="G24" s="12">
        <v>15</v>
      </c>
      <c r="H24" s="12"/>
      <c r="I24" s="12"/>
    </row>
    <row r="25" spans="1:9">
      <c r="A25" s="11" t="s">
        <v>16</v>
      </c>
      <c r="B25" s="11">
        <v>36256</v>
      </c>
      <c r="C25" s="12">
        <v>5</v>
      </c>
      <c r="D25" s="12">
        <v>1</v>
      </c>
      <c r="E25" s="12" t="s">
        <v>105</v>
      </c>
      <c r="F25" s="12">
        <v>2</v>
      </c>
      <c r="G25" s="12">
        <v>8</v>
      </c>
      <c r="H25" s="12"/>
      <c r="I25" s="12"/>
    </row>
    <row r="26" spans="1:9">
      <c r="A26" s="11" t="s">
        <v>16</v>
      </c>
      <c r="B26" s="11" t="s">
        <v>8</v>
      </c>
      <c r="C26" s="12" t="s">
        <v>105</v>
      </c>
      <c r="D26" s="12">
        <v>5</v>
      </c>
      <c r="E26" s="12" t="s">
        <v>105</v>
      </c>
      <c r="F26" s="12" t="s">
        <v>105</v>
      </c>
      <c r="G26" s="12">
        <v>5</v>
      </c>
      <c r="H26" s="12"/>
      <c r="I26" s="12"/>
    </row>
    <row r="27" spans="1:9">
      <c r="A27" s="11" t="s">
        <v>17</v>
      </c>
      <c r="B27" s="13"/>
      <c r="C27" s="12">
        <v>45</v>
      </c>
      <c r="D27" s="12">
        <v>10</v>
      </c>
      <c r="E27" s="12" t="s">
        <v>105</v>
      </c>
      <c r="F27" s="12">
        <v>5</v>
      </c>
      <c r="G27" s="12">
        <v>60</v>
      </c>
      <c r="H27" s="12"/>
      <c r="I27" s="12"/>
    </row>
    <row r="28" spans="1:9">
      <c r="A28" s="11" t="s">
        <v>18</v>
      </c>
      <c r="B28" s="11">
        <v>36431</v>
      </c>
      <c r="C28" s="12" t="s">
        <v>105</v>
      </c>
      <c r="D28" s="12">
        <v>7</v>
      </c>
      <c r="E28" s="12" t="s">
        <v>105</v>
      </c>
      <c r="F28" s="12" t="s">
        <v>105</v>
      </c>
      <c r="G28" s="12">
        <v>7</v>
      </c>
      <c r="H28" s="12"/>
      <c r="I28" s="12"/>
    </row>
    <row r="29" spans="1:9">
      <c r="A29" s="11" t="s">
        <v>18</v>
      </c>
      <c r="B29" s="11">
        <v>36443</v>
      </c>
      <c r="C29" s="12" t="s">
        <v>105</v>
      </c>
      <c r="D29" s="12">
        <v>5</v>
      </c>
      <c r="E29" s="12" t="s">
        <v>105</v>
      </c>
      <c r="F29" s="12" t="s">
        <v>105</v>
      </c>
      <c r="G29" s="12">
        <v>5</v>
      </c>
      <c r="H29" s="12"/>
      <c r="I29" s="12"/>
    </row>
    <row r="30" spans="1:9">
      <c r="A30" s="11" t="s">
        <v>18</v>
      </c>
      <c r="B30" s="11" t="s">
        <v>8</v>
      </c>
      <c r="C30" s="12" t="s">
        <v>105</v>
      </c>
      <c r="D30" s="12">
        <v>2</v>
      </c>
      <c r="E30" s="12" t="s">
        <v>105</v>
      </c>
      <c r="F30" s="12" t="s">
        <v>105</v>
      </c>
      <c r="G30" s="12">
        <v>2</v>
      </c>
      <c r="H30" s="12"/>
      <c r="I30" s="12"/>
    </row>
    <row r="31" spans="1:9">
      <c r="A31" s="11" t="s">
        <v>19</v>
      </c>
      <c r="B31" s="13"/>
      <c r="C31" s="12" t="s">
        <v>105</v>
      </c>
      <c r="D31" s="12">
        <v>14</v>
      </c>
      <c r="E31" s="12" t="s">
        <v>105</v>
      </c>
      <c r="F31" s="12" t="s">
        <v>105</v>
      </c>
      <c r="G31" s="12">
        <v>14</v>
      </c>
      <c r="H31" s="12"/>
      <c r="I31" s="12"/>
    </row>
    <row r="32" spans="1:9">
      <c r="A32" s="11" t="s">
        <v>20</v>
      </c>
      <c r="B32" s="11">
        <v>35237</v>
      </c>
      <c r="C32" s="12" t="s">
        <v>105</v>
      </c>
      <c r="D32" s="12">
        <v>7</v>
      </c>
      <c r="E32" s="12" t="s">
        <v>105</v>
      </c>
      <c r="F32" s="12" t="s">
        <v>105</v>
      </c>
      <c r="G32" s="12">
        <v>7</v>
      </c>
      <c r="H32" s="12"/>
      <c r="I32" s="12"/>
    </row>
    <row r="33" spans="1:9">
      <c r="A33" s="11" t="s">
        <v>20</v>
      </c>
      <c r="B33" s="11">
        <v>35238</v>
      </c>
      <c r="C33" s="12">
        <v>17</v>
      </c>
      <c r="D33" s="12">
        <v>3</v>
      </c>
      <c r="E33" s="12" t="s">
        <v>105</v>
      </c>
      <c r="F33" s="12" t="s">
        <v>105</v>
      </c>
      <c r="G33" s="12">
        <v>20</v>
      </c>
      <c r="H33" s="12"/>
      <c r="I33" s="12"/>
    </row>
    <row r="34" spans="1:9">
      <c r="A34" s="11" t="s">
        <v>20</v>
      </c>
      <c r="B34" s="11">
        <v>35239</v>
      </c>
      <c r="C34" s="12" t="s">
        <v>105</v>
      </c>
      <c r="D34" s="12">
        <v>2</v>
      </c>
      <c r="E34" s="12" t="s">
        <v>105</v>
      </c>
      <c r="F34" s="12">
        <v>4</v>
      </c>
      <c r="G34" s="12">
        <v>6</v>
      </c>
      <c r="H34" s="12"/>
      <c r="I34" s="12"/>
    </row>
    <row r="35" spans="1:9">
      <c r="A35" s="11" t="s">
        <v>20</v>
      </c>
      <c r="B35" s="11">
        <v>35244</v>
      </c>
      <c r="C35" s="12">
        <v>28</v>
      </c>
      <c r="D35" s="12">
        <v>1</v>
      </c>
      <c r="E35" s="12" t="s">
        <v>105</v>
      </c>
      <c r="F35" s="12" t="s">
        <v>105</v>
      </c>
      <c r="G35" s="12">
        <v>29</v>
      </c>
      <c r="H35" s="12"/>
      <c r="I35" s="12"/>
    </row>
    <row r="36" spans="1:9">
      <c r="A36" s="11" t="s">
        <v>20</v>
      </c>
      <c r="B36" s="11">
        <v>36344</v>
      </c>
      <c r="C36" s="12" t="s">
        <v>105</v>
      </c>
      <c r="D36" s="12">
        <v>1</v>
      </c>
      <c r="E36" s="12" t="s">
        <v>105</v>
      </c>
      <c r="F36" s="12">
        <v>4</v>
      </c>
      <c r="G36" s="12">
        <v>5</v>
      </c>
      <c r="H36" s="12"/>
      <c r="I36" s="12"/>
    </row>
    <row r="37" spans="1:9">
      <c r="A37" s="11" t="s">
        <v>20</v>
      </c>
      <c r="B37" s="11" t="s">
        <v>8</v>
      </c>
      <c r="C37" s="12">
        <v>1</v>
      </c>
      <c r="D37" s="12">
        <v>43</v>
      </c>
      <c r="E37" s="12" t="s">
        <v>105</v>
      </c>
      <c r="F37" s="12">
        <v>11</v>
      </c>
      <c r="G37" s="12">
        <v>55</v>
      </c>
      <c r="H37" s="12"/>
      <c r="I37" s="12"/>
    </row>
    <row r="38" spans="1:9">
      <c r="A38" s="11" t="s">
        <v>21</v>
      </c>
      <c r="B38" s="13"/>
      <c r="C38" s="12">
        <v>46</v>
      </c>
      <c r="D38" s="12">
        <v>57</v>
      </c>
      <c r="E38" s="12" t="s">
        <v>105</v>
      </c>
      <c r="F38" s="12">
        <v>19</v>
      </c>
      <c r="G38" s="12">
        <v>122</v>
      </c>
      <c r="H38" s="12"/>
      <c r="I38" s="12"/>
    </row>
    <row r="39" spans="1:9">
      <c r="A39" s="11" t="s">
        <v>22</v>
      </c>
      <c r="B39" s="11">
        <v>34331</v>
      </c>
      <c r="C39" s="12" t="s">
        <v>105</v>
      </c>
      <c r="D39" s="12">
        <v>3</v>
      </c>
      <c r="E39" s="12" t="s">
        <v>105</v>
      </c>
      <c r="F39" s="12">
        <v>3</v>
      </c>
      <c r="G39" s="12">
        <v>6</v>
      </c>
      <c r="H39" s="12"/>
      <c r="I39" s="12"/>
    </row>
    <row r="40" spans="1:9">
      <c r="A40" s="11" t="s">
        <v>22</v>
      </c>
      <c r="B40" s="11" t="s">
        <v>8</v>
      </c>
      <c r="C40" s="12">
        <v>1</v>
      </c>
      <c r="D40" s="12">
        <v>8</v>
      </c>
      <c r="E40" s="12" t="s">
        <v>105</v>
      </c>
      <c r="F40" s="12">
        <v>2</v>
      </c>
      <c r="G40" s="12">
        <v>11</v>
      </c>
      <c r="H40" s="12"/>
      <c r="I40" s="12"/>
    </row>
    <row r="41" spans="1:9">
      <c r="A41" s="11" t="s">
        <v>23</v>
      </c>
      <c r="B41" s="13"/>
      <c r="C41" s="12">
        <v>1</v>
      </c>
      <c r="D41" s="12">
        <v>11</v>
      </c>
      <c r="E41" s="12" t="s">
        <v>105</v>
      </c>
      <c r="F41" s="12">
        <v>5</v>
      </c>
      <c r="G41" s="12">
        <v>17</v>
      </c>
      <c r="H41" s="12"/>
      <c r="I41" s="12"/>
    </row>
    <row r="42" spans="1:9">
      <c r="A42" s="13"/>
      <c r="B42" s="13"/>
      <c r="C42" s="12">
        <v>152</v>
      </c>
      <c r="D42" s="12">
        <v>144</v>
      </c>
      <c r="E42" s="12" t="s">
        <v>105</v>
      </c>
      <c r="F42" s="12">
        <v>43</v>
      </c>
      <c r="G42" s="12">
        <v>339</v>
      </c>
      <c r="H42" s="12"/>
      <c r="I42" s="12"/>
    </row>
    <row r="48" spans="1:9" s="20" customFormat="1"/>
  </sheetData>
  <mergeCells count="2">
    <mergeCell ref="A4:B4"/>
    <mergeCell ref="C4:F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35BC18-BE52-4E74-B34F-78415F1C9387}">
  <dimension ref="A1:F45"/>
  <sheetViews>
    <sheetView topLeftCell="A5" workbookViewId="0">
      <selection activeCell="A39" sqref="A39:XFD39"/>
    </sheetView>
  </sheetViews>
  <sheetFormatPr defaultRowHeight="14.5"/>
  <cols>
    <col min="1" max="1" width="20.54296875" customWidth="1"/>
    <col min="2" max="2" width="13.81640625" customWidth="1"/>
    <col min="3" max="3" width="10.453125" customWidth="1"/>
    <col min="6" max="6" width="14.453125" customWidth="1"/>
  </cols>
  <sheetData>
    <row r="1" spans="1:6" ht="18">
      <c r="A1" s="27" t="s">
        <v>48</v>
      </c>
      <c r="B1" s="28"/>
      <c r="C1" s="28"/>
      <c r="D1" s="8"/>
      <c r="E1" s="8"/>
    </row>
    <row r="2" spans="1:6" ht="39.5">
      <c r="A2" s="7" t="s">
        <v>24</v>
      </c>
      <c r="B2" s="7"/>
      <c r="C2" s="7"/>
      <c r="D2" s="7"/>
      <c r="E2" s="7"/>
    </row>
    <row r="3" spans="1:6">
      <c r="A3" s="5" t="s">
        <v>1</v>
      </c>
      <c r="B3" s="5"/>
      <c r="C3" s="5"/>
      <c r="D3" s="5"/>
      <c r="E3" s="5"/>
    </row>
    <row r="4" spans="1:6">
      <c r="A4" s="142"/>
      <c r="B4" s="142"/>
      <c r="C4" s="142" t="s">
        <v>25</v>
      </c>
      <c r="D4" s="142"/>
      <c r="E4" s="142"/>
      <c r="F4" s="14"/>
    </row>
    <row r="5" spans="1:6">
      <c r="A5" s="14" t="s">
        <v>52</v>
      </c>
      <c r="B5" s="14" t="s">
        <v>3</v>
      </c>
      <c r="C5" s="14" t="s">
        <v>26</v>
      </c>
      <c r="D5" s="14" t="s">
        <v>27</v>
      </c>
      <c r="E5" s="14" t="s">
        <v>29</v>
      </c>
      <c r="F5" s="14" t="s">
        <v>6</v>
      </c>
    </row>
    <row r="6" spans="1:6">
      <c r="A6" s="11" t="s">
        <v>7</v>
      </c>
      <c r="B6" s="11">
        <v>34230</v>
      </c>
      <c r="C6" s="12" t="s">
        <v>105</v>
      </c>
      <c r="D6" s="12">
        <v>1</v>
      </c>
      <c r="E6" s="12">
        <v>1</v>
      </c>
      <c r="F6" s="12">
        <v>2</v>
      </c>
    </row>
    <row r="7" spans="1:6">
      <c r="A7" s="11" t="s">
        <v>7</v>
      </c>
      <c r="B7" s="11">
        <v>34231</v>
      </c>
      <c r="C7" s="12" t="s">
        <v>105</v>
      </c>
      <c r="D7" s="12">
        <v>1</v>
      </c>
      <c r="E7" s="12">
        <v>2</v>
      </c>
      <c r="F7" s="12">
        <v>3</v>
      </c>
    </row>
    <row r="8" spans="1:6">
      <c r="A8" s="11" t="s">
        <v>7</v>
      </c>
      <c r="B8" s="11">
        <v>34236</v>
      </c>
      <c r="C8" s="12">
        <v>8</v>
      </c>
      <c r="D8" s="12" t="s">
        <v>105</v>
      </c>
      <c r="E8" s="12">
        <v>1</v>
      </c>
      <c r="F8" s="12">
        <v>9</v>
      </c>
    </row>
    <row r="9" spans="1:6">
      <c r="A9" s="11" t="s">
        <v>7</v>
      </c>
      <c r="B9" s="11" t="s">
        <v>8</v>
      </c>
      <c r="C9" s="12" t="s">
        <v>105</v>
      </c>
      <c r="D9" s="12">
        <v>2</v>
      </c>
      <c r="E9" s="12" t="s">
        <v>105</v>
      </c>
      <c r="F9" s="12">
        <v>2</v>
      </c>
    </row>
    <row r="10" spans="1:6">
      <c r="A10" s="11" t="s">
        <v>9</v>
      </c>
      <c r="B10" s="13"/>
      <c r="C10" s="12">
        <v>8</v>
      </c>
      <c r="D10" s="12">
        <v>4</v>
      </c>
      <c r="E10" s="12">
        <v>4</v>
      </c>
      <c r="F10" s="12">
        <v>16</v>
      </c>
    </row>
    <row r="11" spans="1:6">
      <c r="A11" s="11" t="s">
        <v>10</v>
      </c>
      <c r="B11" s="11">
        <v>36532</v>
      </c>
      <c r="C11" s="12">
        <v>3</v>
      </c>
      <c r="D11" s="12">
        <v>1</v>
      </c>
      <c r="E11" s="12">
        <v>1</v>
      </c>
      <c r="F11" s="12">
        <v>5</v>
      </c>
    </row>
    <row r="12" spans="1:6">
      <c r="A12" s="11" t="s">
        <v>10</v>
      </c>
      <c r="B12" s="11">
        <v>36543</v>
      </c>
      <c r="C12" s="12">
        <v>5</v>
      </c>
      <c r="D12" s="12" t="s">
        <v>105</v>
      </c>
      <c r="E12" s="12" t="s">
        <v>105</v>
      </c>
      <c r="F12" s="12">
        <v>5</v>
      </c>
    </row>
    <row r="13" spans="1:6">
      <c r="A13" s="11" t="s">
        <v>10</v>
      </c>
      <c r="B13" s="11" t="s">
        <v>8</v>
      </c>
      <c r="C13" s="12" t="s">
        <v>105</v>
      </c>
      <c r="D13" s="12" t="s">
        <v>105</v>
      </c>
      <c r="E13" s="12">
        <v>1</v>
      </c>
      <c r="F13" s="12">
        <v>1</v>
      </c>
    </row>
    <row r="14" spans="1:6">
      <c r="A14" s="11" t="s">
        <v>11</v>
      </c>
      <c r="B14" s="13"/>
      <c r="C14" s="12">
        <v>8</v>
      </c>
      <c r="D14" s="12">
        <v>1</v>
      </c>
      <c r="E14" s="12">
        <v>2</v>
      </c>
      <c r="F14" s="12">
        <v>11</v>
      </c>
    </row>
    <row r="15" spans="1:6">
      <c r="A15" s="11" t="s">
        <v>12</v>
      </c>
      <c r="B15" s="11">
        <v>34135</v>
      </c>
      <c r="C15" s="12" t="s">
        <v>105</v>
      </c>
      <c r="D15" s="12" t="s">
        <v>105</v>
      </c>
      <c r="E15" s="12">
        <v>4</v>
      </c>
      <c r="F15" s="12">
        <v>4</v>
      </c>
    </row>
    <row r="16" spans="1:6">
      <c r="A16" s="11" t="s">
        <v>12</v>
      </c>
      <c r="B16" s="11" t="s">
        <v>8</v>
      </c>
      <c r="C16" s="12" t="s">
        <v>105</v>
      </c>
      <c r="D16" s="12">
        <v>3</v>
      </c>
      <c r="E16" s="12">
        <v>3</v>
      </c>
      <c r="F16" s="12">
        <v>6</v>
      </c>
    </row>
    <row r="17" spans="1:6">
      <c r="A17" s="11" t="s">
        <v>13</v>
      </c>
      <c r="B17" s="13"/>
      <c r="C17" s="12" t="s">
        <v>105</v>
      </c>
      <c r="D17" s="12">
        <v>3</v>
      </c>
      <c r="E17" s="12">
        <v>7</v>
      </c>
      <c r="F17" s="12">
        <v>10</v>
      </c>
    </row>
    <row r="18" spans="1:6">
      <c r="A18" s="11" t="s">
        <v>14</v>
      </c>
      <c r="B18" s="11" t="s">
        <v>8</v>
      </c>
      <c r="C18" s="12" t="s">
        <v>105</v>
      </c>
      <c r="D18" s="12">
        <v>8</v>
      </c>
      <c r="E18" s="12">
        <v>1</v>
      </c>
      <c r="F18" s="12">
        <v>9</v>
      </c>
    </row>
    <row r="19" spans="1:6">
      <c r="A19" s="11" t="s">
        <v>15</v>
      </c>
      <c r="B19" s="13"/>
      <c r="C19" s="12" t="s">
        <v>105</v>
      </c>
      <c r="D19" s="12">
        <v>8</v>
      </c>
      <c r="E19" s="12">
        <v>1</v>
      </c>
      <c r="F19" s="12">
        <v>9</v>
      </c>
    </row>
    <row r="20" spans="1:6">
      <c r="A20" s="11" t="s">
        <v>16</v>
      </c>
      <c r="B20" s="11">
        <v>36232</v>
      </c>
      <c r="C20" s="12">
        <v>6</v>
      </c>
      <c r="D20" s="12" t="s">
        <v>105</v>
      </c>
      <c r="E20" s="12" t="s">
        <v>105</v>
      </c>
      <c r="F20" s="12">
        <v>6</v>
      </c>
    </row>
    <row r="21" spans="1:6">
      <c r="A21" s="11" t="s">
        <v>16</v>
      </c>
      <c r="B21" s="11">
        <v>36240</v>
      </c>
      <c r="C21" s="12">
        <v>4</v>
      </c>
      <c r="D21" s="12" t="s">
        <v>105</v>
      </c>
      <c r="E21" s="12">
        <v>2</v>
      </c>
      <c r="F21" s="12">
        <v>6</v>
      </c>
    </row>
    <row r="22" spans="1:6">
      <c r="A22" s="11" t="s">
        <v>16</v>
      </c>
      <c r="B22" s="11">
        <v>36254</v>
      </c>
      <c r="C22" s="12">
        <v>3</v>
      </c>
      <c r="D22" s="12">
        <v>1</v>
      </c>
      <c r="E22" s="12">
        <v>1</v>
      </c>
      <c r="F22" s="12">
        <v>5</v>
      </c>
    </row>
    <row r="23" spans="1:6">
      <c r="A23" s="11" t="s">
        <v>16</v>
      </c>
      <c r="B23" s="11">
        <v>36256</v>
      </c>
      <c r="C23" s="12">
        <v>1</v>
      </c>
      <c r="D23" s="12">
        <v>1</v>
      </c>
      <c r="E23" s="12">
        <v>2</v>
      </c>
      <c r="F23" s="12">
        <v>4</v>
      </c>
    </row>
    <row r="24" spans="1:6">
      <c r="A24" s="11" t="s">
        <v>16</v>
      </c>
      <c r="B24" s="11" t="s">
        <v>8</v>
      </c>
      <c r="C24" s="12" t="s">
        <v>105</v>
      </c>
      <c r="D24" s="12">
        <v>4</v>
      </c>
      <c r="E24" s="12" t="s">
        <v>105</v>
      </c>
      <c r="F24" s="12">
        <v>4</v>
      </c>
    </row>
    <row r="25" spans="1:6">
      <c r="A25" s="11" t="s">
        <v>17</v>
      </c>
      <c r="B25" s="13"/>
      <c r="C25" s="12">
        <v>14</v>
      </c>
      <c r="D25" s="12">
        <v>6</v>
      </c>
      <c r="E25" s="12">
        <v>5</v>
      </c>
      <c r="F25" s="12">
        <v>25</v>
      </c>
    </row>
    <row r="26" spans="1:6">
      <c r="A26" s="11" t="s">
        <v>18</v>
      </c>
      <c r="B26" s="11" t="s">
        <v>8</v>
      </c>
      <c r="C26" s="12" t="s">
        <v>105</v>
      </c>
      <c r="D26" s="12">
        <v>2</v>
      </c>
      <c r="E26" s="12" t="s">
        <v>105</v>
      </c>
      <c r="F26" s="12">
        <v>2</v>
      </c>
    </row>
    <row r="27" spans="1:6">
      <c r="A27" s="11" t="s">
        <v>19</v>
      </c>
      <c r="B27" s="13"/>
      <c r="C27" s="12" t="s">
        <v>105</v>
      </c>
      <c r="D27" s="12">
        <v>2</v>
      </c>
      <c r="E27" s="12" t="s">
        <v>105</v>
      </c>
      <c r="F27" s="12">
        <v>2</v>
      </c>
    </row>
    <row r="28" spans="1:6">
      <c r="A28" s="11" t="s">
        <v>20</v>
      </c>
      <c r="B28" s="11">
        <v>35237</v>
      </c>
      <c r="C28" s="12" t="s">
        <v>105</v>
      </c>
      <c r="D28" s="12">
        <v>1</v>
      </c>
      <c r="E28" s="12" t="s">
        <v>105</v>
      </c>
      <c r="F28" s="12">
        <v>1</v>
      </c>
    </row>
    <row r="29" spans="1:6">
      <c r="A29" s="11" t="s">
        <v>20</v>
      </c>
      <c r="B29" s="11">
        <v>35238</v>
      </c>
      <c r="C29" s="12">
        <v>2</v>
      </c>
      <c r="D29" s="12">
        <v>3</v>
      </c>
      <c r="E29" s="12" t="s">
        <v>105</v>
      </c>
      <c r="F29" s="12">
        <v>5</v>
      </c>
    </row>
    <row r="30" spans="1:6">
      <c r="A30" s="11" t="s">
        <v>20</v>
      </c>
      <c r="B30" s="11">
        <v>35239</v>
      </c>
      <c r="C30" s="12" t="s">
        <v>105</v>
      </c>
      <c r="D30" s="12" t="s">
        <v>105</v>
      </c>
      <c r="E30" s="12">
        <v>4</v>
      </c>
      <c r="F30" s="12">
        <v>4</v>
      </c>
    </row>
    <row r="31" spans="1:6">
      <c r="A31" s="11" t="s">
        <v>20</v>
      </c>
      <c r="B31" s="11">
        <v>35244</v>
      </c>
      <c r="C31" s="12">
        <v>10</v>
      </c>
      <c r="D31" s="12" t="s">
        <v>105</v>
      </c>
      <c r="E31" s="12" t="s">
        <v>105</v>
      </c>
      <c r="F31" s="12">
        <v>10</v>
      </c>
    </row>
    <row r="32" spans="1:6">
      <c r="A32" s="11" t="s">
        <v>20</v>
      </c>
      <c r="B32" s="11">
        <v>36344</v>
      </c>
      <c r="C32" s="12" t="s">
        <v>105</v>
      </c>
      <c r="D32" s="12" t="s">
        <v>105</v>
      </c>
      <c r="E32" s="12">
        <v>4</v>
      </c>
      <c r="F32" s="12">
        <v>4</v>
      </c>
    </row>
    <row r="33" spans="1:6">
      <c r="A33" s="11" t="s">
        <v>20</v>
      </c>
      <c r="B33" s="11" t="s">
        <v>8</v>
      </c>
      <c r="C33" s="12" t="s">
        <v>105</v>
      </c>
      <c r="D33" s="12">
        <v>11</v>
      </c>
      <c r="E33" s="12">
        <v>11</v>
      </c>
      <c r="F33" s="12">
        <v>22</v>
      </c>
    </row>
    <row r="34" spans="1:6">
      <c r="A34" s="11" t="s">
        <v>21</v>
      </c>
      <c r="B34" s="13"/>
      <c r="C34" s="12">
        <v>12</v>
      </c>
      <c r="D34" s="12">
        <v>15</v>
      </c>
      <c r="E34" s="12">
        <v>19</v>
      </c>
      <c r="F34" s="12">
        <v>46</v>
      </c>
    </row>
    <row r="35" spans="1:6">
      <c r="A35" s="11" t="s">
        <v>22</v>
      </c>
      <c r="B35" s="11">
        <v>34331</v>
      </c>
      <c r="C35" s="12" t="s">
        <v>105</v>
      </c>
      <c r="D35" s="12" t="s">
        <v>105</v>
      </c>
      <c r="E35" s="12">
        <v>3</v>
      </c>
      <c r="F35" s="12">
        <v>3</v>
      </c>
    </row>
    <row r="36" spans="1:6">
      <c r="A36" s="11" t="s">
        <v>22</v>
      </c>
      <c r="B36" s="11" t="s">
        <v>8</v>
      </c>
      <c r="C36" s="12" t="s">
        <v>105</v>
      </c>
      <c r="D36" s="12">
        <v>5</v>
      </c>
      <c r="E36" s="12">
        <v>2</v>
      </c>
      <c r="F36" s="12">
        <v>7</v>
      </c>
    </row>
    <row r="37" spans="1:6">
      <c r="A37" s="11" t="s">
        <v>23</v>
      </c>
      <c r="B37" s="13"/>
      <c r="C37" s="12" t="s">
        <v>105</v>
      </c>
      <c r="D37" s="12">
        <v>5</v>
      </c>
      <c r="E37" s="12">
        <v>5</v>
      </c>
      <c r="F37" s="12">
        <v>10</v>
      </c>
    </row>
    <row r="38" spans="1:6">
      <c r="A38" s="13"/>
      <c r="B38" s="13"/>
      <c r="C38" s="12">
        <v>42</v>
      </c>
      <c r="D38" s="12">
        <v>44</v>
      </c>
      <c r="E38" s="12">
        <v>43</v>
      </c>
      <c r="F38" s="12">
        <v>129</v>
      </c>
    </row>
    <row r="39" spans="1:6">
      <c r="A39" s="13"/>
      <c r="B39" s="13"/>
      <c r="C39" s="12"/>
      <c r="D39" s="12"/>
      <c r="E39" s="12"/>
      <c r="F39" s="12"/>
    </row>
    <row r="45" spans="1:6" s="20" customFormat="1"/>
  </sheetData>
  <mergeCells count="2">
    <mergeCell ref="A4:B4"/>
    <mergeCell ref="C4:E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8FF263-2CD6-4552-BBD2-B0EA5119ACB4}">
  <dimension ref="A1:AL49"/>
  <sheetViews>
    <sheetView topLeftCell="A14" workbookViewId="0">
      <selection activeCell="A7" sqref="A7:P43"/>
    </sheetView>
  </sheetViews>
  <sheetFormatPr defaultRowHeight="14.5"/>
  <cols>
    <col min="1" max="1" width="22.54296875" customWidth="1"/>
    <col min="2" max="2" width="11.54296875" customWidth="1"/>
    <col min="3" max="3" width="14.54296875" customWidth="1"/>
    <col min="16" max="16" width="14" customWidth="1"/>
  </cols>
  <sheetData>
    <row r="1" spans="1:38" ht="18.5">
      <c r="A1" s="18" t="s">
        <v>49</v>
      </c>
      <c r="B1" s="25"/>
      <c r="C1" s="25"/>
      <c r="D1" s="25"/>
      <c r="E1" s="25"/>
      <c r="F1" s="25"/>
      <c r="G1" s="26"/>
    </row>
    <row r="2" spans="1:38" ht="39.5">
      <c r="A2" s="7" t="s">
        <v>30</v>
      </c>
      <c r="B2" s="7"/>
      <c r="C2" s="7"/>
      <c r="D2" s="7"/>
      <c r="E2" s="7"/>
      <c r="F2" s="7"/>
      <c r="G2" s="3"/>
    </row>
    <row r="3" spans="1:38">
      <c r="A3" s="8" t="s">
        <v>31</v>
      </c>
      <c r="B3" s="8"/>
      <c r="C3" s="8"/>
      <c r="D3" s="8"/>
      <c r="E3" s="8"/>
      <c r="F3" s="8"/>
      <c r="G3" s="3"/>
    </row>
    <row r="4" spans="1:38">
      <c r="A4" s="5"/>
      <c r="B4" s="5"/>
      <c r="C4" s="5"/>
      <c r="D4" s="5"/>
      <c r="E4" s="5"/>
      <c r="F4" s="5"/>
      <c r="G4" s="7"/>
    </row>
    <row r="5" spans="1:38">
      <c r="A5" s="142"/>
      <c r="B5" s="142"/>
      <c r="C5" s="14" t="s">
        <v>32</v>
      </c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</row>
    <row r="6" spans="1:38">
      <c r="A6" s="14" t="s">
        <v>52</v>
      </c>
      <c r="B6" s="14" t="s">
        <v>3</v>
      </c>
      <c r="C6" s="14" t="s">
        <v>33</v>
      </c>
      <c r="D6" s="14" t="s">
        <v>34</v>
      </c>
      <c r="E6" s="14" t="s">
        <v>35</v>
      </c>
      <c r="F6" s="14" t="s">
        <v>36</v>
      </c>
      <c r="G6" s="14" t="s">
        <v>37</v>
      </c>
      <c r="H6" s="14" t="s">
        <v>38</v>
      </c>
      <c r="I6" s="14" t="s">
        <v>39</v>
      </c>
      <c r="J6" s="14" t="s">
        <v>40</v>
      </c>
      <c r="K6" s="14" t="s">
        <v>41</v>
      </c>
      <c r="L6" s="14" t="s">
        <v>42</v>
      </c>
      <c r="M6" s="14" t="s">
        <v>43</v>
      </c>
      <c r="N6" s="14" t="s">
        <v>44</v>
      </c>
      <c r="O6" s="14" t="s">
        <v>45</v>
      </c>
      <c r="P6" s="14" t="s">
        <v>6</v>
      </c>
    </row>
    <row r="7" spans="1:38">
      <c r="A7" s="11" t="s">
        <v>7</v>
      </c>
      <c r="B7" s="11">
        <v>34230</v>
      </c>
      <c r="C7" s="12" t="s">
        <v>105</v>
      </c>
      <c r="D7" s="12" t="s">
        <v>105</v>
      </c>
      <c r="E7" s="12" t="s">
        <v>105</v>
      </c>
      <c r="F7" s="12" t="s">
        <v>105</v>
      </c>
      <c r="G7" s="12">
        <v>1</v>
      </c>
      <c r="H7" s="12">
        <v>2</v>
      </c>
      <c r="I7" s="12">
        <v>1</v>
      </c>
      <c r="J7" s="12" t="s">
        <v>105</v>
      </c>
      <c r="K7" s="12" t="s">
        <v>105</v>
      </c>
      <c r="L7" s="12">
        <v>5</v>
      </c>
      <c r="M7" s="12">
        <v>3</v>
      </c>
      <c r="N7" s="12">
        <v>1</v>
      </c>
      <c r="O7" s="12">
        <v>2</v>
      </c>
      <c r="P7" s="12">
        <v>15</v>
      </c>
    </row>
    <row r="8" spans="1:38">
      <c r="A8" s="11" t="s">
        <v>7</v>
      </c>
      <c r="B8" s="11">
        <v>34231</v>
      </c>
      <c r="C8" s="12" t="s">
        <v>105</v>
      </c>
      <c r="D8" s="12" t="s">
        <v>105</v>
      </c>
      <c r="E8" s="12" t="s">
        <v>105</v>
      </c>
      <c r="F8" s="12">
        <v>1</v>
      </c>
      <c r="G8" s="12">
        <v>1</v>
      </c>
      <c r="H8" s="12">
        <v>1</v>
      </c>
      <c r="I8" s="12">
        <v>2</v>
      </c>
      <c r="J8" s="12">
        <v>3</v>
      </c>
      <c r="K8" s="12">
        <v>1</v>
      </c>
      <c r="L8" s="12">
        <v>5</v>
      </c>
      <c r="M8" s="12">
        <v>9</v>
      </c>
      <c r="N8" s="12">
        <v>2</v>
      </c>
      <c r="O8" s="12">
        <v>2</v>
      </c>
      <c r="P8" s="12">
        <v>27</v>
      </c>
    </row>
    <row r="9" spans="1:38">
      <c r="A9" s="11" t="s">
        <v>7</v>
      </c>
      <c r="B9" s="11">
        <v>34236</v>
      </c>
      <c r="C9" s="12">
        <v>2</v>
      </c>
      <c r="D9" s="12">
        <v>1</v>
      </c>
      <c r="E9" s="12">
        <v>2</v>
      </c>
      <c r="F9" s="12">
        <v>2</v>
      </c>
      <c r="G9" s="12" t="s">
        <v>105</v>
      </c>
      <c r="H9" s="12">
        <v>1</v>
      </c>
      <c r="I9" s="12">
        <v>1</v>
      </c>
      <c r="J9" s="12">
        <v>1</v>
      </c>
      <c r="K9" s="12">
        <v>1</v>
      </c>
      <c r="L9" s="12">
        <v>8</v>
      </c>
      <c r="M9" s="12">
        <v>10</v>
      </c>
      <c r="N9" s="12">
        <v>1</v>
      </c>
      <c r="O9" s="12" t="s">
        <v>105</v>
      </c>
      <c r="P9" s="12">
        <v>30</v>
      </c>
    </row>
    <row r="10" spans="1:38">
      <c r="A10" s="11" t="s">
        <v>7</v>
      </c>
      <c r="B10" s="11">
        <v>34251</v>
      </c>
      <c r="C10" s="12" t="s">
        <v>105</v>
      </c>
      <c r="D10" s="12" t="s">
        <v>105</v>
      </c>
      <c r="E10" s="12" t="s">
        <v>105</v>
      </c>
      <c r="F10" s="12" t="s">
        <v>105</v>
      </c>
      <c r="G10" s="12">
        <v>1</v>
      </c>
      <c r="H10" s="12" t="s">
        <v>105</v>
      </c>
      <c r="I10" s="12">
        <v>2</v>
      </c>
      <c r="J10" s="12">
        <v>1</v>
      </c>
      <c r="K10" s="12" t="s">
        <v>105</v>
      </c>
      <c r="L10" s="12">
        <v>1</v>
      </c>
      <c r="M10" s="12">
        <v>2</v>
      </c>
      <c r="N10" s="12" t="s">
        <v>105</v>
      </c>
      <c r="O10" s="12" t="s">
        <v>105</v>
      </c>
      <c r="P10" s="12">
        <v>7</v>
      </c>
    </row>
    <row r="11" spans="1:38">
      <c r="A11" s="11" t="s">
        <v>7</v>
      </c>
      <c r="B11" s="11" t="s">
        <v>8</v>
      </c>
      <c r="C11" s="12" t="s">
        <v>105</v>
      </c>
      <c r="D11" s="12" t="s">
        <v>105</v>
      </c>
      <c r="E11" s="12" t="s">
        <v>105</v>
      </c>
      <c r="F11" s="12">
        <v>1</v>
      </c>
      <c r="G11" s="12" t="s">
        <v>105</v>
      </c>
      <c r="H11" s="12" t="s">
        <v>105</v>
      </c>
      <c r="I11" s="12">
        <v>2</v>
      </c>
      <c r="J11" s="12" t="s">
        <v>105</v>
      </c>
      <c r="K11" s="12">
        <v>2</v>
      </c>
      <c r="L11" s="12">
        <v>2</v>
      </c>
      <c r="M11" s="12">
        <v>2</v>
      </c>
      <c r="N11" s="12" t="s">
        <v>105</v>
      </c>
      <c r="O11" s="12" t="s">
        <v>105</v>
      </c>
      <c r="P11" s="12">
        <v>9</v>
      </c>
    </row>
    <row r="12" spans="1:38">
      <c r="A12" s="11" t="s">
        <v>9</v>
      </c>
      <c r="B12" s="13"/>
      <c r="C12" s="12">
        <v>2</v>
      </c>
      <c r="D12" s="12">
        <v>1</v>
      </c>
      <c r="E12" s="12">
        <v>2</v>
      </c>
      <c r="F12" s="12">
        <v>4</v>
      </c>
      <c r="G12" s="12">
        <v>3</v>
      </c>
      <c r="H12" s="12">
        <v>4</v>
      </c>
      <c r="I12" s="12">
        <v>8</v>
      </c>
      <c r="J12" s="12">
        <v>5</v>
      </c>
      <c r="K12" s="12">
        <v>4</v>
      </c>
      <c r="L12" s="12">
        <v>21</v>
      </c>
      <c r="M12" s="12">
        <v>26</v>
      </c>
      <c r="N12" s="12">
        <v>4</v>
      </c>
      <c r="O12" s="12">
        <v>4</v>
      </c>
      <c r="P12" s="12">
        <v>88</v>
      </c>
    </row>
    <row r="13" spans="1:38">
      <c r="A13" s="11" t="s">
        <v>10</v>
      </c>
      <c r="B13" s="11">
        <v>36531</v>
      </c>
      <c r="C13" s="12" t="s">
        <v>105</v>
      </c>
      <c r="D13" s="12" t="s">
        <v>105</v>
      </c>
      <c r="E13" s="12" t="s">
        <v>105</v>
      </c>
      <c r="F13" s="12" t="s">
        <v>105</v>
      </c>
      <c r="G13" s="12" t="s">
        <v>105</v>
      </c>
      <c r="H13" s="12">
        <v>1</v>
      </c>
      <c r="I13" s="12">
        <v>1</v>
      </c>
      <c r="J13" s="12" t="s">
        <v>105</v>
      </c>
      <c r="K13" s="12">
        <v>1</v>
      </c>
      <c r="L13" s="12">
        <v>1</v>
      </c>
      <c r="M13" s="12">
        <v>5</v>
      </c>
      <c r="N13" s="12" t="s">
        <v>105</v>
      </c>
      <c r="O13" s="12" t="s">
        <v>105</v>
      </c>
      <c r="P13" s="12">
        <v>9</v>
      </c>
    </row>
    <row r="14" spans="1:38">
      <c r="A14" s="11" t="s">
        <v>10</v>
      </c>
      <c r="B14" s="11">
        <v>36532</v>
      </c>
      <c r="C14" s="12" t="s">
        <v>105</v>
      </c>
      <c r="D14" s="12" t="s">
        <v>105</v>
      </c>
      <c r="E14" s="12">
        <v>3</v>
      </c>
      <c r="F14" s="12">
        <v>1</v>
      </c>
      <c r="G14" s="12">
        <v>2</v>
      </c>
      <c r="H14" s="12">
        <v>4</v>
      </c>
      <c r="I14" s="12">
        <v>2</v>
      </c>
      <c r="J14" s="12">
        <v>1</v>
      </c>
      <c r="K14" s="12">
        <v>2</v>
      </c>
      <c r="L14" s="12">
        <v>3</v>
      </c>
      <c r="M14" s="12">
        <v>9</v>
      </c>
      <c r="N14" s="12" t="s">
        <v>105</v>
      </c>
      <c r="O14" s="12">
        <v>1</v>
      </c>
      <c r="P14" s="12">
        <v>28</v>
      </c>
    </row>
    <row r="15" spans="1:38">
      <c r="A15" s="11" t="s">
        <v>10</v>
      </c>
      <c r="B15" s="11">
        <v>36543</v>
      </c>
      <c r="C15" s="12" t="s">
        <v>105</v>
      </c>
      <c r="D15" s="12" t="s">
        <v>105</v>
      </c>
      <c r="E15" s="12" t="s">
        <v>105</v>
      </c>
      <c r="F15" s="12" t="s">
        <v>105</v>
      </c>
      <c r="G15" s="12" t="s">
        <v>105</v>
      </c>
      <c r="H15" s="12" t="s">
        <v>105</v>
      </c>
      <c r="I15" s="12" t="s">
        <v>105</v>
      </c>
      <c r="J15" s="12" t="s">
        <v>105</v>
      </c>
      <c r="K15" s="12">
        <v>1</v>
      </c>
      <c r="L15" s="12">
        <v>6</v>
      </c>
      <c r="M15" s="12">
        <v>5</v>
      </c>
      <c r="N15" s="12">
        <v>2</v>
      </c>
      <c r="O15" s="12" t="s">
        <v>105</v>
      </c>
      <c r="P15" s="12">
        <v>14</v>
      </c>
      <c r="AC15" s="3"/>
      <c r="AD15" s="3"/>
      <c r="AE15" s="3"/>
      <c r="AF15" s="3"/>
      <c r="AG15" s="3"/>
      <c r="AH15" s="3"/>
      <c r="AI15" s="3"/>
      <c r="AJ15" s="3"/>
      <c r="AK15" s="3"/>
      <c r="AL15" s="3"/>
    </row>
    <row r="16" spans="1:38">
      <c r="A16" s="11" t="s">
        <v>10</v>
      </c>
      <c r="B16" s="11" t="s">
        <v>8</v>
      </c>
      <c r="C16" s="12" t="s">
        <v>105</v>
      </c>
      <c r="D16" s="12" t="s">
        <v>105</v>
      </c>
      <c r="E16" s="12" t="s">
        <v>105</v>
      </c>
      <c r="F16" s="12" t="s">
        <v>105</v>
      </c>
      <c r="G16" s="12" t="s">
        <v>105</v>
      </c>
      <c r="H16" s="12" t="s">
        <v>105</v>
      </c>
      <c r="I16" s="12" t="s">
        <v>105</v>
      </c>
      <c r="J16" s="12" t="s">
        <v>105</v>
      </c>
      <c r="K16" s="12" t="s">
        <v>105</v>
      </c>
      <c r="L16" s="12">
        <v>2</v>
      </c>
      <c r="M16" s="12">
        <v>1</v>
      </c>
      <c r="N16" s="12" t="s">
        <v>105</v>
      </c>
      <c r="O16" s="12" t="s">
        <v>105</v>
      </c>
      <c r="P16" s="12">
        <v>3</v>
      </c>
      <c r="AC16" s="3"/>
      <c r="AD16" s="3"/>
      <c r="AE16" s="3"/>
      <c r="AF16" s="3"/>
      <c r="AG16" s="3"/>
      <c r="AH16" s="3"/>
      <c r="AI16" s="3"/>
      <c r="AJ16" s="3"/>
      <c r="AK16" s="3"/>
      <c r="AL16" s="3"/>
    </row>
    <row r="17" spans="1:38">
      <c r="A17" s="11" t="s">
        <v>11</v>
      </c>
      <c r="B17" s="13"/>
      <c r="C17" s="12" t="s">
        <v>105</v>
      </c>
      <c r="D17" s="12" t="s">
        <v>105</v>
      </c>
      <c r="E17" s="12">
        <v>3</v>
      </c>
      <c r="F17" s="12">
        <v>1</v>
      </c>
      <c r="G17" s="12">
        <v>2</v>
      </c>
      <c r="H17" s="12">
        <v>5</v>
      </c>
      <c r="I17" s="12">
        <v>3</v>
      </c>
      <c r="J17" s="12">
        <v>1</v>
      </c>
      <c r="K17" s="12">
        <v>4</v>
      </c>
      <c r="L17" s="12">
        <v>12</v>
      </c>
      <c r="M17" s="12">
        <v>20</v>
      </c>
      <c r="N17" s="12">
        <v>2</v>
      </c>
      <c r="O17" s="12">
        <v>1</v>
      </c>
      <c r="P17" s="12">
        <v>54</v>
      </c>
      <c r="AC17" s="3"/>
      <c r="AD17" s="3"/>
      <c r="AE17" s="3"/>
      <c r="AF17" s="3"/>
      <c r="AG17" s="3"/>
      <c r="AH17" s="3"/>
      <c r="AI17" s="3"/>
      <c r="AJ17" s="3"/>
      <c r="AK17" s="3"/>
      <c r="AL17" s="3"/>
    </row>
    <row r="18" spans="1:38">
      <c r="A18" s="11" t="s">
        <v>12</v>
      </c>
      <c r="B18" s="11">
        <v>34135</v>
      </c>
      <c r="C18" s="12" t="s">
        <v>105</v>
      </c>
      <c r="D18" s="12" t="s">
        <v>105</v>
      </c>
      <c r="E18" s="12" t="s">
        <v>105</v>
      </c>
      <c r="F18" s="12" t="s">
        <v>105</v>
      </c>
      <c r="G18" s="12" t="s">
        <v>105</v>
      </c>
      <c r="H18" s="12" t="s">
        <v>105</v>
      </c>
      <c r="I18" s="12" t="s">
        <v>105</v>
      </c>
      <c r="J18" s="12">
        <v>1</v>
      </c>
      <c r="K18" s="12">
        <v>1</v>
      </c>
      <c r="L18" s="12">
        <v>1</v>
      </c>
      <c r="M18" s="12">
        <v>3</v>
      </c>
      <c r="N18" s="12" t="s">
        <v>105</v>
      </c>
      <c r="O18" s="12" t="s">
        <v>105</v>
      </c>
      <c r="P18" s="12">
        <v>6</v>
      </c>
      <c r="AC18" s="7"/>
      <c r="AD18" s="3"/>
      <c r="AE18" s="3"/>
      <c r="AF18" s="3"/>
      <c r="AG18" s="3"/>
      <c r="AH18" s="3"/>
      <c r="AI18" s="3"/>
      <c r="AJ18" s="3"/>
      <c r="AK18" s="3"/>
      <c r="AL18" s="3"/>
    </row>
    <row r="19" spans="1:38">
      <c r="A19" s="11" t="s">
        <v>12</v>
      </c>
      <c r="B19" s="11" t="s">
        <v>8</v>
      </c>
      <c r="C19" s="12" t="s">
        <v>105</v>
      </c>
      <c r="D19" s="12" t="s">
        <v>105</v>
      </c>
      <c r="E19" s="12" t="s">
        <v>105</v>
      </c>
      <c r="F19" s="12" t="s">
        <v>105</v>
      </c>
      <c r="G19" s="12" t="s">
        <v>105</v>
      </c>
      <c r="H19" s="12" t="s">
        <v>105</v>
      </c>
      <c r="I19" s="12" t="s">
        <v>105</v>
      </c>
      <c r="J19" s="12">
        <v>2</v>
      </c>
      <c r="K19" s="12" t="s">
        <v>105</v>
      </c>
      <c r="L19" s="12">
        <v>2</v>
      </c>
      <c r="M19" s="12">
        <v>6</v>
      </c>
      <c r="N19" s="12">
        <v>1</v>
      </c>
      <c r="O19" s="12" t="s">
        <v>105</v>
      </c>
      <c r="P19" s="12">
        <v>11</v>
      </c>
    </row>
    <row r="20" spans="1:38">
      <c r="A20" s="11" t="s">
        <v>13</v>
      </c>
      <c r="B20" s="13"/>
      <c r="C20" s="12" t="s">
        <v>105</v>
      </c>
      <c r="D20" s="12" t="s">
        <v>105</v>
      </c>
      <c r="E20" s="12" t="s">
        <v>105</v>
      </c>
      <c r="F20" s="12" t="s">
        <v>105</v>
      </c>
      <c r="G20" s="12" t="s">
        <v>105</v>
      </c>
      <c r="H20" s="12" t="s">
        <v>105</v>
      </c>
      <c r="I20" s="12" t="s">
        <v>105</v>
      </c>
      <c r="J20" s="12">
        <v>3</v>
      </c>
      <c r="K20" s="12">
        <v>1</v>
      </c>
      <c r="L20" s="12">
        <v>3</v>
      </c>
      <c r="M20" s="12">
        <v>9</v>
      </c>
      <c r="N20" s="12">
        <v>1</v>
      </c>
      <c r="O20" s="12" t="s">
        <v>105</v>
      </c>
      <c r="P20" s="12">
        <v>17</v>
      </c>
    </row>
    <row r="21" spans="1:38">
      <c r="A21" s="11" t="s">
        <v>14</v>
      </c>
      <c r="B21" s="11" t="s">
        <v>8</v>
      </c>
      <c r="C21" s="12" t="s">
        <v>105</v>
      </c>
      <c r="D21" s="12" t="s">
        <v>105</v>
      </c>
      <c r="E21" s="12" t="s">
        <v>105</v>
      </c>
      <c r="F21" s="12" t="s">
        <v>105</v>
      </c>
      <c r="G21" s="12" t="s">
        <v>105</v>
      </c>
      <c r="H21" s="12" t="s">
        <v>105</v>
      </c>
      <c r="I21" s="12" t="s">
        <v>105</v>
      </c>
      <c r="J21" s="12">
        <v>1</v>
      </c>
      <c r="K21" s="12" t="s">
        <v>105</v>
      </c>
      <c r="L21" s="12">
        <v>7</v>
      </c>
      <c r="M21" s="12">
        <v>5</v>
      </c>
      <c r="N21" s="12" t="s">
        <v>105</v>
      </c>
      <c r="O21" s="12">
        <v>2</v>
      </c>
      <c r="P21" s="12">
        <v>15</v>
      </c>
    </row>
    <row r="22" spans="1:38">
      <c r="A22" s="11" t="s">
        <v>15</v>
      </c>
      <c r="B22" s="13"/>
      <c r="C22" s="12" t="s">
        <v>105</v>
      </c>
      <c r="D22" s="12" t="s">
        <v>105</v>
      </c>
      <c r="E22" s="12" t="s">
        <v>105</v>
      </c>
      <c r="F22" s="12" t="s">
        <v>105</v>
      </c>
      <c r="G22" s="12" t="s">
        <v>105</v>
      </c>
      <c r="H22" s="12" t="s">
        <v>105</v>
      </c>
      <c r="I22" s="12" t="s">
        <v>105</v>
      </c>
      <c r="J22" s="12">
        <v>1</v>
      </c>
      <c r="K22" s="12" t="s">
        <v>105</v>
      </c>
      <c r="L22" s="12">
        <v>7</v>
      </c>
      <c r="M22" s="12">
        <v>5</v>
      </c>
      <c r="N22" s="12" t="s">
        <v>105</v>
      </c>
      <c r="O22" s="12">
        <v>2</v>
      </c>
      <c r="P22" s="12">
        <v>15</v>
      </c>
    </row>
    <row r="23" spans="1:38">
      <c r="A23" s="11" t="s">
        <v>16</v>
      </c>
      <c r="B23" s="11">
        <v>36232</v>
      </c>
      <c r="C23" s="12" t="s">
        <v>105</v>
      </c>
      <c r="D23" s="12">
        <v>2</v>
      </c>
      <c r="E23" s="12" t="s">
        <v>105</v>
      </c>
      <c r="F23" s="12" t="s">
        <v>105</v>
      </c>
      <c r="G23" s="12">
        <v>3</v>
      </c>
      <c r="H23" s="12">
        <v>3</v>
      </c>
      <c r="I23" s="12">
        <v>2</v>
      </c>
      <c r="J23" s="12" t="s">
        <v>105</v>
      </c>
      <c r="K23" s="12" t="s">
        <v>105</v>
      </c>
      <c r="L23" s="12">
        <v>7</v>
      </c>
      <c r="M23" s="12">
        <v>10</v>
      </c>
      <c r="N23" s="12" t="s">
        <v>105</v>
      </c>
      <c r="O23" s="12">
        <v>3</v>
      </c>
      <c r="P23" s="12">
        <v>30</v>
      </c>
    </row>
    <row r="24" spans="1:38">
      <c r="A24" s="11" t="s">
        <v>16</v>
      </c>
      <c r="B24" s="11">
        <v>36240</v>
      </c>
      <c r="C24" s="12" t="s">
        <v>105</v>
      </c>
      <c r="D24" s="12" t="s">
        <v>105</v>
      </c>
      <c r="E24" s="12">
        <v>1</v>
      </c>
      <c r="F24" s="12">
        <v>2</v>
      </c>
      <c r="G24" s="12" t="s">
        <v>105</v>
      </c>
      <c r="H24" s="12">
        <v>3</v>
      </c>
      <c r="I24" s="12">
        <v>2</v>
      </c>
      <c r="J24" s="12" t="s">
        <v>105</v>
      </c>
      <c r="K24" s="12">
        <v>1</v>
      </c>
      <c r="L24" s="12">
        <v>3</v>
      </c>
      <c r="M24" s="12">
        <v>4</v>
      </c>
      <c r="N24" s="12" t="s">
        <v>105</v>
      </c>
      <c r="O24" s="12">
        <v>4</v>
      </c>
      <c r="P24" s="12">
        <v>20</v>
      </c>
    </row>
    <row r="25" spans="1:38">
      <c r="A25" s="11" t="s">
        <v>16</v>
      </c>
      <c r="B25" s="11">
        <v>36254</v>
      </c>
      <c r="C25" s="12" t="s">
        <v>105</v>
      </c>
      <c r="D25" s="12" t="s">
        <v>105</v>
      </c>
      <c r="E25" s="12">
        <v>1</v>
      </c>
      <c r="F25" s="12" t="s">
        <v>105</v>
      </c>
      <c r="G25" s="12">
        <v>1</v>
      </c>
      <c r="H25" s="12" t="s">
        <v>105</v>
      </c>
      <c r="I25" s="12">
        <v>2</v>
      </c>
      <c r="J25" s="12">
        <v>1</v>
      </c>
      <c r="K25" s="12">
        <v>1</v>
      </c>
      <c r="L25" s="12">
        <v>6</v>
      </c>
      <c r="M25" s="12">
        <v>5</v>
      </c>
      <c r="N25" s="12">
        <v>2</v>
      </c>
      <c r="O25" s="12">
        <v>1</v>
      </c>
      <c r="P25" s="12">
        <v>20</v>
      </c>
    </row>
    <row r="26" spans="1:38">
      <c r="A26" s="11" t="s">
        <v>16</v>
      </c>
      <c r="B26" s="11">
        <v>36256</v>
      </c>
      <c r="C26" s="12" t="s">
        <v>105</v>
      </c>
      <c r="D26" s="12" t="s">
        <v>105</v>
      </c>
      <c r="E26" s="12">
        <v>2</v>
      </c>
      <c r="F26" s="12" t="s">
        <v>105</v>
      </c>
      <c r="G26" s="12">
        <v>1</v>
      </c>
      <c r="H26" s="12">
        <v>1</v>
      </c>
      <c r="I26" s="12">
        <v>1</v>
      </c>
      <c r="J26" s="12" t="s">
        <v>105</v>
      </c>
      <c r="K26" s="12" t="s">
        <v>105</v>
      </c>
      <c r="L26" s="12">
        <v>5</v>
      </c>
      <c r="M26" s="12">
        <v>3</v>
      </c>
      <c r="N26" s="12" t="s">
        <v>105</v>
      </c>
      <c r="O26" s="12" t="s">
        <v>105</v>
      </c>
      <c r="P26" s="12">
        <v>13</v>
      </c>
    </row>
    <row r="27" spans="1:38">
      <c r="A27" s="11" t="s">
        <v>16</v>
      </c>
      <c r="B27" s="11" t="s">
        <v>8</v>
      </c>
      <c r="C27" s="12" t="s">
        <v>105</v>
      </c>
      <c r="D27" s="12">
        <v>1</v>
      </c>
      <c r="E27" s="12" t="s">
        <v>105</v>
      </c>
      <c r="F27" s="12" t="s">
        <v>105</v>
      </c>
      <c r="G27" s="12" t="s">
        <v>105</v>
      </c>
      <c r="H27" s="12" t="s">
        <v>105</v>
      </c>
      <c r="I27" s="12">
        <v>1</v>
      </c>
      <c r="J27" s="12" t="s">
        <v>105</v>
      </c>
      <c r="K27" s="12">
        <v>2</v>
      </c>
      <c r="L27" s="12">
        <v>2</v>
      </c>
      <c r="M27" s="12" t="s">
        <v>105</v>
      </c>
      <c r="N27" s="12">
        <v>1</v>
      </c>
      <c r="O27" s="12" t="s">
        <v>105</v>
      </c>
      <c r="P27" s="12">
        <v>7</v>
      </c>
    </row>
    <row r="28" spans="1:38">
      <c r="A28" s="11" t="s">
        <v>17</v>
      </c>
      <c r="B28" s="13"/>
      <c r="C28" s="12" t="s">
        <v>105</v>
      </c>
      <c r="D28" s="12">
        <v>3</v>
      </c>
      <c r="E28" s="12">
        <v>4</v>
      </c>
      <c r="F28" s="12">
        <v>2</v>
      </c>
      <c r="G28" s="12">
        <v>5</v>
      </c>
      <c r="H28" s="12">
        <v>7</v>
      </c>
      <c r="I28" s="12">
        <v>8</v>
      </c>
      <c r="J28" s="12">
        <v>1</v>
      </c>
      <c r="K28" s="12">
        <v>4</v>
      </c>
      <c r="L28" s="12">
        <v>23</v>
      </c>
      <c r="M28" s="12">
        <v>22</v>
      </c>
      <c r="N28" s="12">
        <v>3</v>
      </c>
      <c r="O28" s="12">
        <v>8</v>
      </c>
      <c r="P28" s="12">
        <v>90</v>
      </c>
    </row>
    <row r="29" spans="1:38">
      <c r="A29" s="11" t="s">
        <v>18</v>
      </c>
      <c r="B29" s="11">
        <v>36431</v>
      </c>
      <c r="C29" s="12" t="s">
        <v>105</v>
      </c>
      <c r="D29" s="12" t="s">
        <v>105</v>
      </c>
      <c r="E29" s="12" t="s">
        <v>105</v>
      </c>
      <c r="F29" s="12" t="s">
        <v>105</v>
      </c>
      <c r="G29" s="12">
        <v>1</v>
      </c>
      <c r="H29" s="12">
        <v>1</v>
      </c>
      <c r="I29" s="12" t="s">
        <v>105</v>
      </c>
      <c r="J29" s="12" t="s">
        <v>105</v>
      </c>
      <c r="K29" s="12" t="s">
        <v>105</v>
      </c>
      <c r="L29" s="12">
        <v>5</v>
      </c>
      <c r="M29" s="12" t="s">
        <v>105</v>
      </c>
      <c r="N29" s="12">
        <v>1</v>
      </c>
      <c r="O29" s="12">
        <v>1</v>
      </c>
      <c r="P29" s="12">
        <v>9</v>
      </c>
    </row>
    <row r="30" spans="1:38">
      <c r="A30" s="11" t="s">
        <v>18</v>
      </c>
      <c r="B30" s="11">
        <v>36443</v>
      </c>
      <c r="C30" s="12" t="s">
        <v>105</v>
      </c>
      <c r="D30" s="12" t="s">
        <v>105</v>
      </c>
      <c r="E30" s="12" t="s">
        <v>105</v>
      </c>
      <c r="F30" s="12" t="s">
        <v>105</v>
      </c>
      <c r="G30" s="12" t="s">
        <v>105</v>
      </c>
      <c r="H30" s="12">
        <v>2</v>
      </c>
      <c r="I30" s="12" t="s">
        <v>105</v>
      </c>
      <c r="J30" s="12" t="s">
        <v>105</v>
      </c>
      <c r="K30" s="12">
        <v>1</v>
      </c>
      <c r="L30" s="12">
        <v>1</v>
      </c>
      <c r="M30" s="12">
        <v>3</v>
      </c>
      <c r="N30" s="12" t="s">
        <v>105</v>
      </c>
      <c r="O30" s="12" t="s">
        <v>105</v>
      </c>
      <c r="P30" s="12">
        <v>7</v>
      </c>
    </row>
    <row r="31" spans="1:38">
      <c r="A31" s="11" t="s">
        <v>18</v>
      </c>
      <c r="B31" s="11" t="s">
        <v>8</v>
      </c>
      <c r="C31" s="12" t="s">
        <v>105</v>
      </c>
      <c r="D31" s="12" t="s">
        <v>105</v>
      </c>
      <c r="E31" s="12" t="s">
        <v>105</v>
      </c>
      <c r="F31" s="12" t="s">
        <v>105</v>
      </c>
      <c r="G31" s="12" t="s">
        <v>105</v>
      </c>
      <c r="H31" s="12" t="s">
        <v>105</v>
      </c>
      <c r="I31" s="12" t="s">
        <v>105</v>
      </c>
      <c r="J31" s="12" t="s">
        <v>105</v>
      </c>
      <c r="K31" s="12" t="s">
        <v>105</v>
      </c>
      <c r="L31" s="12" t="s">
        <v>105</v>
      </c>
      <c r="M31" s="12">
        <v>1</v>
      </c>
      <c r="N31" s="12">
        <v>1</v>
      </c>
      <c r="O31" s="12" t="s">
        <v>105</v>
      </c>
      <c r="P31" s="12">
        <v>2</v>
      </c>
    </row>
    <row r="32" spans="1:38">
      <c r="A32" s="11" t="s">
        <v>19</v>
      </c>
      <c r="B32" s="13"/>
      <c r="C32" s="12" t="s">
        <v>105</v>
      </c>
      <c r="D32" s="12" t="s">
        <v>105</v>
      </c>
      <c r="E32" s="12" t="s">
        <v>105</v>
      </c>
      <c r="F32" s="12" t="s">
        <v>105</v>
      </c>
      <c r="G32" s="12">
        <v>1</v>
      </c>
      <c r="H32" s="12">
        <v>3</v>
      </c>
      <c r="I32" s="12" t="s">
        <v>105</v>
      </c>
      <c r="J32" s="12" t="s">
        <v>105</v>
      </c>
      <c r="K32" s="12">
        <v>1</v>
      </c>
      <c r="L32" s="12">
        <v>6</v>
      </c>
      <c r="M32" s="12">
        <v>4</v>
      </c>
      <c r="N32" s="12">
        <v>2</v>
      </c>
      <c r="O32" s="12">
        <v>1</v>
      </c>
      <c r="P32" s="12">
        <v>18</v>
      </c>
    </row>
    <row r="33" spans="1:17">
      <c r="A33" s="11" t="s">
        <v>20</v>
      </c>
      <c r="B33" s="11">
        <v>35237</v>
      </c>
      <c r="C33" s="12" t="s">
        <v>105</v>
      </c>
      <c r="D33" s="12">
        <v>1</v>
      </c>
      <c r="E33" s="12" t="s">
        <v>105</v>
      </c>
      <c r="F33" s="12" t="s">
        <v>105</v>
      </c>
      <c r="G33" s="12" t="s">
        <v>105</v>
      </c>
      <c r="H33" s="12" t="s">
        <v>105</v>
      </c>
      <c r="I33" s="12" t="s">
        <v>105</v>
      </c>
      <c r="J33" s="12" t="s">
        <v>105</v>
      </c>
      <c r="K33" s="12" t="s">
        <v>105</v>
      </c>
      <c r="L33" s="12">
        <v>3</v>
      </c>
      <c r="M33" s="12">
        <v>3</v>
      </c>
      <c r="N33" s="12">
        <v>1</v>
      </c>
      <c r="O33" s="12" t="s">
        <v>105</v>
      </c>
      <c r="P33" s="12">
        <v>8</v>
      </c>
    </row>
    <row r="34" spans="1:17">
      <c r="A34" s="11" t="s">
        <v>20</v>
      </c>
      <c r="B34" s="11">
        <v>35238</v>
      </c>
      <c r="C34" s="12" t="s">
        <v>105</v>
      </c>
      <c r="D34" s="12" t="s">
        <v>105</v>
      </c>
      <c r="E34" s="12" t="s">
        <v>105</v>
      </c>
      <c r="F34" s="12">
        <v>1</v>
      </c>
      <c r="G34" s="12">
        <v>1</v>
      </c>
      <c r="H34" s="12">
        <v>2</v>
      </c>
      <c r="I34" s="12">
        <v>6</v>
      </c>
      <c r="J34" s="12">
        <v>1</v>
      </c>
      <c r="K34" s="12">
        <v>4</v>
      </c>
      <c r="L34" s="12">
        <v>5</v>
      </c>
      <c r="M34" s="12">
        <v>11</v>
      </c>
      <c r="N34" s="12" t="s">
        <v>105</v>
      </c>
      <c r="O34" s="12" t="s">
        <v>105</v>
      </c>
      <c r="P34" s="12">
        <v>31</v>
      </c>
    </row>
    <row r="35" spans="1:17">
      <c r="A35" s="11" t="s">
        <v>20</v>
      </c>
      <c r="B35" s="11">
        <v>35239</v>
      </c>
      <c r="C35" s="12" t="s">
        <v>105</v>
      </c>
      <c r="D35" s="12" t="s">
        <v>105</v>
      </c>
      <c r="E35" s="12" t="s">
        <v>105</v>
      </c>
      <c r="F35" s="12" t="s">
        <v>105</v>
      </c>
      <c r="G35" s="12" t="s">
        <v>105</v>
      </c>
      <c r="H35" s="12" t="s">
        <v>105</v>
      </c>
      <c r="I35" s="12" t="s">
        <v>105</v>
      </c>
      <c r="J35" s="12" t="s">
        <v>105</v>
      </c>
      <c r="K35" s="12">
        <v>2</v>
      </c>
      <c r="L35" s="12">
        <v>1</v>
      </c>
      <c r="M35" s="12" t="s">
        <v>105</v>
      </c>
      <c r="N35" s="12" t="s">
        <v>105</v>
      </c>
      <c r="O35" s="12">
        <v>3</v>
      </c>
      <c r="P35" s="12">
        <v>6</v>
      </c>
    </row>
    <row r="36" spans="1:17">
      <c r="A36" s="11" t="s">
        <v>20</v>
      </c>
      <c r="B36" s="11">
        <v>35244</v>
      </c>
      <c r="C36" s="12">
        <v>2</v>
      </c>
      <c r="D36" s="12">
        <v>4</v>
      </c>
      <c r="E36" s="12" t="s">
        <v>105</v>
      </c>
      <c r="F36" s="12">
        <v>3</v>
      </c>
      <c r="G36" s="12">
        <v>4</v>
      </c>
      <c r="H36" s="12">
        <v>5</v>
      </c>
      <c r="I36" s="12">
        <v>7</v>
      </c>
      <c r="J36" s="12">
        <v>5</v>
      </c>
      <c r="K36" s="12" t="s">
        <v>105</v>
      </c>
      <c r="L36" s="12">
        <v>7</v>
      </c>
      <c r="M36" s="12">
        <v>18</v>
      </c>
      <c r="N36" s="12" t="s">
        <v>105</v>
      </c>
      <c r="O36" s="12">
        <v>4</v>
      </c>
      <c r="P36" s="12">
        <v>59</v>
      </c>
    </row>
    <row r="37" spans="1:17">
      <c r="A37" s="11" t="s">
        <v>20</v>
      </c>
      <c r="B37" s="11">
        <v>36344</v>
      </c>
      <c r="C37" s="12" t="s">
        <v>105</v>
      </c>
      <c r="D37" s="12">
        <v>1</v>
      </c>
      <c r="E37" s="12">
        <v>2</v>
      </c>
      <c r="F37" s="12" t="s">
        <v>105</v>
      </c>
      <c r="G37" s="12">
        <v>1</v>
      </c>
      <c r="H37" s="12">
        <v>1</v>
      </c>
      <c r="I37" s="12" t="s">
        <v>105</v>
      </c>
      <c r="J37" s="12" t="s">
        <v>105</v>
      </c>
      <c r="K37" s="12" t="s">
        <v>105</v>
      </c>
      <c r="L37" s="12">
        <v>4</v>
      </c>
      <c r="M37" s="12">
        <v>1</v>
      </c>
      <c r="N37" s="12" t="s">
        <v>105</v>
      </c>
      <c r="O37" s="12" t="s">
        <v>105</v>
      </c>
      <c r="P37" s="12">
        <v>10</v>
      </c>
    </row>
    <row r="38" spans="1:17">
      <c r="A38" s="11" t="s">
        <v>20</v>
      </c>
      <c r="B38" s="11" t="s">
        <v>8</v>
      </c>
      <c r="C38" s="12" t="s">
        <v>105</v>
      </c>
      <c r="D38" s="12" t="s">
        <v>105</v>
      </c>
      <c r="E38" s="12">
        <v>2</v>
      </c>
      <c r="F38" s="12">
        <v>2</v>
      </c>
      <c r="G38" s="12">
        <v>2</v>
      </c>
      <c r="H38" s="12">
        <v>1</v>
      </c>
      <c r="I38" s="12" t="s">
        <v>105</v>
      </c>
      <c r="J38" s="12">
        <v>3</v>
      </c>
      <c r="K38" s="12">
        <v>1</v>
      </c>
      <c r="L38" s="12">
        <v>22</v>
      </c>
      <c r="M38" s="12">
        <v>20</v>
      </c>
      <c r="N38" s="12">
        <v>4</v>
      </c>
      <c r="O38" s="12">
        <v>8</v>
      </c>
      <c r="P38" s="12">
        <v>65</v>
      </c>
    </row>
    <row r="39" spans="1:17">
      <c r="A39" s="11" t="s">
        <v>21</v>
      </c>
      <c r="B39" s="13"/>
      <c r="C39" s="12">
        <v>2</v>
      </c>
      <c r="D39" s="12">
        <v>6</v>
      </c>
      <c r="E39" s="12">
        <v>4</v>
      </c>
      <c r="F39" s="12">
        <v>6</v>
      </c>
      <c r="G39" s="12">
        <v>8</v>
      </c>
      <c r="H39" s="12">
        <v>9</v>
      </c>
      <c r="I39" s="12">
        <v>13</v>
      </c>
      <c r="J39" s="12">
        <v>9</v>
      </c>
      <c r="K39" s="12">
        <v>7</v>
      </c>
      <c r="L39" s="12">
        <v>42</v>
      </c>
      <c r="M39" s="12">
        <v>53</v>
      </c>
      <c r="N39" s="12">
        <v>5</v>
      </c>
      <c r="O39" s="12">
        <v>15</v>
      </c>
      <c r="P39" s="12">
        <v>179</v>
      </c>
    </row>
    <row r="40" spans="1:17">
      <c r="A40" s="11" t="s">
        <v>22</v>
      </c>
      <c r="B40" s="11">
        <v>34331</v>
      </c>
      <c r="C40" s="12" t="s">
        <v>105</v>
      </c>
      <c r="D40" s="12" t="s">
        <v>105</v>
      </c>
      <c r="E40" s="12" t="s">
        <v>105</v>
      </c>
      <c r="F40" s="12" t="s">
        <v>105</v>
      </c>
      <c r="G40" s="12" t="s">
        <v>105</v>
      </c>
      <c r="H40" s="12" t="s">
        <v>105</v>
      </c>
      <c r="I40" s="12" t="s">
        <v>105</v>
      </c>
      <c r="J40" s="12" t="s">
        <v>105</v>
      </c>
      <c r="K40" s="12">
        <v>1</v>
      </c>
      <c r="L40" s="12">
        <v>3</v>
      </c>
      <c r="M40" s="12" t="s">
        <v>105</v>
      </c>
      <c r="N40" s="12" t="s">
        <v>105</v>
      </c>
      <c r="O40" s="12">
        <v>2</v>
      </c>
      <c r="P40" s="12">
        <v>6</v>
      </c>
    </row>
    <row r="41" spans="1:17">
      <c r="A41" s="11" t="s">
        <v>22</v>
      </c>
      <c r="B41" s="11" t="s">
        <v>8</v>
      </c>
      <c r="C41" s="12" t="s">
        <v>105</v>
      </c>
      <c r="D41" s="12" t="s">
        <v>105</v>
      </c>
      <c r="E41" s="12" t="s">
        <v>105</v>
      </c>
      <c r="F41" s="12" t="s">
        <v>105</v>
      </c>
      <c r="G41" s="12" t="s">
        <v>105</v>
      </c>
      <c r="H41" s="12" t="s">
        <v>105</v>
      </c>
      <c r="I41" s="12" t="s">
        <v>105</v>
      </c>
      <c r="J41" s="12" t="s">
        <v>105</v>
      </c>
      <c r="K41" s="12" t="s">
        <v>105</v>
      </c>
      <c r="L41" s="12">
        <v>6</v>
      </c>
      <c r="M41" s="12">
        <v>4</v>
      </c>
      <c r="N41" s="12" t="s">
        <v>105</v>
      </c>
      <c r="O41" s="12">
        <v>1</v>
      </c>
      <c r="P41" s="12">
        <v>11</v>
      </c>
    </row>
    <row r="42" spans="1:17">
      <c r="A42" s="11" t="s">
        <v>23</v>
      </c>
      <c r="B42" s="13"/>
      <c r="C42" s="12" t="s">
        <v>105</v>
      </c>
      <c r="D42" s="12" t="s">
        <v>105</v>
      </c>
      <c r="E42" s="12" t="s">
        <v>105</v>
      </c>
      <c r="F42" s="12" t="s">
        <v>105</v>
      </c>
      <c r="G42" s="12" t="s">
        <v>105</v>
      </c>
      <c r="H42" s="12" t="s">
        <v>105</v>
      </c>
      <c r="I42" s="12" t="s">
        <v>105</v>
      </c>
      <c r="J42" s="12" t="s">
        <v>105</v>
      </c>
      <c r="K42" s="12">
        <v>1</v>
      </c>
      <c r="L42" s="12">
        <v>9</v>
      </c>
      <c r="M42" s="12">
        <v>4</v>
      </c>
      <c r="N42" s="12" t="s">
        <v>105</v>
      </c>
      <c r="O42" s="12">
        <v>3</v>
      </c>
      <c r="P42" s="12">
        <v>17</v>
      </c>
      <c r="Q42" s="20"/>
    </row>
    <row r="43" spans="1:17">
      <c r="A43" s="13"/>
      <c r="B43" s="13"/>
      <c r="C43" s="12">
        <v>4</v>
      </c>
      <c r="D43" s="12">
        <v>10</v>
      </c>
      <c r="E43" s="12">
        <v>13</v>
      </c>
      <c r="F43" s="12">
        <v>13</v>
      </c>
      <c r="G43" s="12">
        <v>19</v>
      </c>
      <c r="H43" s="12">
        <v>28</v>
      </c>
      <c r="I43" s="12">
        <v>32</v>
      </c>
      <c r="J43" s="12">
        <v>20</v>
      </c>
      <c r="K43" s="12">
        <v>22</v>
      </c>
      <c r="L43" s="12">
        <v>123</v>
      </c>
      <c r="M43" s="12">
        <v>143</v>
      </c>
      <c r="N43" s="12">
        <v>17</v>
      </c>
      <c r="O43" s="12">
        <v>34</v>
      </c>
      <c r="P43" s="12">
        <v>478</v>
      </c>
    </row>
    <row r="49" s="20" customFormat="1"/>
  </sheetData>
  <mergeCells count="1">
    <mergeCell ref="A5:B5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5A835-E46D-44A0-B21A-BE2EBCF620B5}">
  <dimension ref="A1:P45"/>
  <sheetViews>
    <sheetView topLeftCell="A5" workbookViewId="0">
      <selection activeCell="A39" sqref="A39:XFD39"/>
    </sheetView>
  </sheetViews>
  <sheetFormatPr defaultRowHeight="14.5"/>
  <cols>
    <col min="1" max="1" width="20.1796875" customWidth="1"/>
    <col min="2" max="2" width="14.453125" customWidth="1"/>
    <col min="3" max="3" width="14" customWidth="1"/>
    <col min="16" max="16" width="13.453125" customWidth="1"/>
  </cols>
  <sheetData>
    <row r="1" spans="1:16" ht="18.5">
      <c r="A1" s="18" t="s">
        <v>50</v>
      </c>
      <c r="B1" s="25"/>
      <c r="C1" s="25"/>
      <c r="D1" s="25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39.5">
      <c r="A2" s="7" t="s">
        <v>30</v>
      </c>
      <c r="B2" s="7"/>
      <c r="C2" s="7"/>
      <c r="D2" s="7"/>
      <c r="G2" s="4"/>
      <c r="H2" s="2"/>
      <c r="I2" s="2"/>
      <c r="J2" s="2"/>
      <c r="K2" s="2"/>
      <c r="L2" s="2"/>
      <c r="M2" s="2"/>
      <c r="N2" s="2"/>
      <c r="O2" s="2"/>
      <c r="P2" s="2"/>
    </row>
    <row r="3" spans="1:16">
      <c r="A3" s="8" t="s">
        <v>31</v>
      </c>
      <c r="B3" s="8"/>
      <c r="C3" s="8"/>
      <c r="D3" s="8"/>
      <c r="G3" s="3"/>
      <c r="H3" s="2"/>
      <c r="I3" s="2"/>
      <c r="J3" s="2"/>
      <c r="K3" s="2"/>
      <c r="L3" s="2"/>
      <c r="M3" s="2"/>
      <c r="N3" s="2"/>
      <c r="O3" s="2"/>
      <c r="P3" s="2"/>
    </row>
    <row r="4" spans="1:16">
      <c r="A4" s="142"/>
      <c r="B4" s="142"/>
      <c r="C4" s="14" t="s">
        <v>32</v>
      </c>
      <c r="D4" s="14"/>
      <c r="E4" s="14"/>
      <c r="F4" s="14"/>
      <c r="G4" s="14"/>
      <c r="H4" s="3"/>
      <c r="I4" s="3"/>
      <c r="J4" s="3"/>
      <c r="K4" s="3"/>
      <c r="L4" s="3"/>
      <c r="M4" s="3"/>
      <c r="N4" s="3"/>
      <c r="O4" s="3"/>
      <c r="P4" s="3"/>
    </row>
    <row r="5" spans="1:16">
      <c r="A5" s="14" t="s">
        <v>52</v>
      </c>
      <c r="B5" s="14" t="s">
        <v>3</v>
      </c>
      <c r="C5" s="14" t="s">
        <v>33</v>
      </c>
      <c r="D5" s="14" t="s">
        <v>34</v>
      </c>
      <c r="E5" s="14" t="s">
        <v>35</v>
      </c>
      <c r="F5" s="14" t="s">
        <v>36</v>
      </c>
      <c r="G5" s="14" t="s">
        <v>37</v>
      </c>
      <c r="H5" s="14" t="s">
        <v>38</v>
      </c>
      <c r="I5" s="14" t="s">
        <v>39</v>
      </c>
      <c r="J5" s="14" t="s">
        <v>40</v>
      </c>
      <c r="K5" s="14" t="s">
        <v>41</v>
      </c>
      <c r="L5" s="14" t="s">
        <v>42</v>
      </c>
      <c r="M5" s="14" t="s">
        <v>43</v>
      </c>
      <c r="N5" s="14" t="s">
        <v>44</v>
      </c>
      <c r="O5" s="14" t="s">
        <v>45</v>
      </c>
      <c r="P5" s="14" t="s">
        <v>6</v>
      </c>
    </row>
    <row r="6" spans="1:16">
      <c r="A6" s="11" t="s">
        <v>7</v>
      </c>
      <c r="B6" s="11">
        <v>34230</v>
      </c>
      <c r="C6" s="12" t="s">
        <v>105</v>
      </c>
      <c r="D6" s="12" t="s">
        <v>105</v>
      </c>
      <c r="E6" s="12" t="s">
        <v>105</v>
      </c>
      <c r="F6" s="12" t="s">
        <v>105</v>
      </c>
      <c r="G6" s="12">
        <v>1</v>
      </c>
      <c r="H6" s="12" t="s">
        <v>105</v>
      </c>
      <c r="I6" s="12" t="s">
        <v>105</v>
      </c>
      <c r="J6" s="12" t="s">
        <v>105</v>
      </c>
      <c r="K6" s="12" t="s">
        <v>105</v>
      </c>
      <c r="L6" s="12">
        <v>1</v>
      </c>
      <c r="M6" s="12">
        <v>1</v>
      </c>
      <c r="N6" s="12" t="s">
        <v>105</v>
      </c>
      <c r="O6" s="12" t="s">
        <v>105</v>
      </c>
      <c r="P6" s="12">
        <v>3</v>
      </c>
    </row>
    <row r="7" spans="1:16">
      <c r="A7" s="11" t="s">
        <v>7</v>
      </c>
      <c r="B7" s="11">
        <v>34231</v>
      </c>
      <c r="C7" s="12" t="s">
        <v>105</v>
      </c>
      <c r="D7" s="12" t="s">
        <v>105</v>
      </c>
      <c r="E7" s="12" t="s">
        <v>105</v>
      </c>
      <c r="F7" s="12" t="s">
        <v>105</v>
      </c>
      <c r="G7" s="12" t="s">
        <v>105</v>
      </c>
      <c r="H7" s="12" t="s">
        <v>105</v>
      </c>
      <c r="I7" s="12" t="s">
        <v>105</v>
      </c>
      <c r="J7" s="12">
        <v>1</v>
      </c>
      <c r="K7" s="12">
        <v>1</v>
      </c>
      <c r="L7" s="12" t="s">
        <v>105</v>
      </c>
      <c r="M7" s="12">
        <v>2</v>
      </c>
      <c r="N7" s="12" t="s">
        <v>105</v>
      </c>
      <c r="O7" s="12" t="s">
        <v>105</v>
      </c>
      <c r="P7" s="12">
        <v>4</v>
      </c>
    </row>
    <row r="8" spans="1:16">
      <c r="A8" s="11" t="s">
        <v>7</v>
      </c>
      <c r="B8" s="11">
        <v>34236</v>
      </c>
      <c r="C8" s="12" t="s">
        <v>105</v>
      </c>
      <c r="D8" s="12" t="s">
        <v>105</v>
      </c>
      <c r="E8" s="12">
        <v>1</v>
      </c>
      <c r="F8" s="12" t="s">
        <v>105</v>
      </c>
      <c r="G8" s="12" t="s">
        <v>105</v>
      </c>
      <c r="H8" s="12" t="s">
        <v>105</v>
      </c>
      <c r="I8" s="12" t="s">
        <v>105</v>
      </c>
      <c r="J8" s="12">
        <v>1</v>
      </c>
      <c r="K8" s="12">
        <v>1</v>
      </c>
      <c r="L8" s="12">
        <v>3</v>
      </c>
      <c r="M8" s="12">
        <v>5</v>
      </c>
      <c r="N8" s="12" t="s">
        <v>105</v>
      </c>
      <c r="O8" s="12" t="s">
        <v>105</v>
      </c>
      <c r="P8" s="12">
        <v>11</v>
      </c>
    </row>
    <row r="9" spans="1:16">
      <c r="A9" s="11" t="s">
        <v>7</v>
      </c>
      <c r="B9" s="11" t="s">
        <v>8</v>
      </c>
      <c r="C9" s="12" t="s">
        <v>105</v>
      </c>
      <c r="D9" s="12" t="s">
        <v>105</v>
      </c>
      <c r="E9" s="12" t="s">
        <v>105</v>
      </c>
      <c r="F9" s="12" t="s">
        <v>105</v>
      </c>
      <c r="G9" s="12" t="s">
        <v>105</v>
      </c>
      <c r="H9" s="12" t="s">
        <v>105</v>
      </c>
      <c r="I9" s="12">
        <v>1</v>
      </c>
      <c r="J9" s="12" t="s">
        <v>105</v>
      </c>
      <c r="K9" s="12" t="s">
        <v>105</v>
      </c>
      <c r="L9" s="12">
        <v>1</v>
      </c>
      <c r="M9" s="12">
        <v>1</v>
      </c>
      <c r="N9" s="12" t="s">
        <v>105</v>
      </c>
      <c r="O9" s="12" t="s">
        <v>105</v>
      </c>
      <c r="P9" s="12">
        <v>3</v>
      </c>
    </row>
    <row r="10" spans="1:16">
      <c r="A10" s="11" t="s">
        <v>9</v>
      </c>
      <c r="B10" s="13"/>
      <c r="C10" s="12" t="s">
        <v>105</v>
      </c>
      <c r="D10" s="12" t="s">
        <v>105</v>
      </c>
      <c r="E10" s="12">
        <v>1</v>
      </c>
      <c r="F10" s="12" t="s">
        <v>105</v>
      </c>
      <c r="G10" s="12">
        <v>1</v>
      </c>
      <c r="H10" s="12" t="s">
        <v>105</v>
      </c>
      <c r="I10" s="12">
        <v>1</v>
      </c>
      <c r="J10" s="12">
        <v>2</v>
      </c>
      <c r="K10" s="12">
        <v>2</v>
      </c>
      <c r="L10" s="12">
        <v>5</v>
      </c>
      <c r="M10" s="12">
        <v>9</v>
      </c>
      <c r="N10" s="12" t="s">
        <v>105</v>
      </c>
      <c r="O10" s="12" t="s">
        <v>105</v>
      </c>
      <c r="P10" s="12">
        <v>21</v>
      </c>
    </row>
    <row r="11" spans="1:16">
      <c r="A11" s="11" t="s">
        <v>10</v>
      </c>
      <c r="B11" s="11">
        <v>36532</v>
      </c>
      <c r="C11" s="12" t="s">
        <v>105</v>
      </c>
      <c r="D11" s="12" t="s">
        <v>105</v>
      </c>
      <c r="E11" s="12">
        <v>1</v>
      </c>
      <c r="F11" s="12" t="s">
        <v>105</v>
      </c>
      <c r="G11" s="12" t="s">
        <v>105</v>
      </c>
      <c r="H11" s="12">
        <v>2</v>
      </c>
      <c r="I11" s="12">
        <v>1</v>
      </c>
      <c r="J11" s="12">
        <v>1</v>
      </c>
      <c r="K11" s="12">
        <v>1</v>
      </c>
      <c r="L11" s="12" t="s">
        <v>105</v>
      </c>
      <c r="M11" s="12">
        <v>3</v>
      </c>
      <c r="N11" s="12" t="s">
        <v>105</v>
      </c>
      <c r="O11" s="12">
        <v>1</v>
      </c>
      <c r="P11" s="12">
        <v>10</v>
      </c>
    </row>
    <row r="12" spans="1:16">
      <c r="A12" s="11" t="s">
        <v>10</v>
      </c>
      <c r="B12" s="11">
        <v>36543</v>
      </c>
      <c r="C12" s="12" t="s">
        <v>105</v>
      </c>
      <c r="D12" s="12" t="s">
        <v>105</v>
      </c>
      <c r="E12" s="12" t="s">
        <v>105</v>
      </c>
      <c r="F12" s="12" t="s">
        <v>105</v>
      </c>
      <c r="G12" s="12" t="s">
        <v>105</v>
      </c>
      <c r="H12" s="12" t="s">
        <v>105</v>
      </c>
      <c r="I12" s="12" t="s">
        <v>105</v>
      </c>
      <c r="J12" s="12" t="s">
        <v>105</v>
      </c>
      <c r="K12" s="12">
        <v>1</v>
      </c>
      <c r="L12" s="12">
        <v>1</v>
      </c>
      <c r="M12" s="12">
        <v>2</v>
      </c>
      <c r="N12" s="12">
        <v>1</v>
      </c>
      <c r="O12" s="12" t="s">
        <v>105</v>
      </c>
      <c r="P12" s="12">
        <v>5</v>
      </c>
    </row>
    <row r="13" spans="1:16">
      <c r="A13" s="11" t="s">
        <v>10</v>
      </c>
      <c r="B13" s="11" t="s">
        <v>8</v>
      </c>
      <c r="C13" s="12" t="s">
        <v>105</v>
      </c>
      <c r="D13" s="12" t="s">
        <v>105</v>
      </c>
      <c r="E13" s="12" t="s">
        <v>105</v>
      </c>
      <c r="F13" s="12" t="s">
        <v>105</v>
      </c>
      <c r="G13" s="12" t="s">
        <v>105</v>
      </c>
      <c r="H13" s="12" t="s">
        <v>105</v>
      </c>
      <c r="I13" s="12" t="s">
        <v>105</v>
      </c>
      <c r="J13" s="12" t="s">
        <v>105</v>
      </c>
      <c r="K13" s="12" t="s">
        <v>105</v>
      </c>
      <c r="L13" s="12" t="s">
        <v>105</v>
      </c>
      <c r="M13" s="12">
        <v>1</v>
      </c>
      <c r="N13" s="12" t="s">
        <v>105</v>
      </c>
      <c r="O13" s="12" t="s">
        <v>105</v>
      </c>
      <c r="P13" s="12">
        <v>1</v>
      </c>
    </row>
    <row r="14" spans="1:16">
      <c r="A14" s="11" t="s">
        <v>11</v>
      </c>
      <c r="B14" s="13"/>
      <c r="C14" s="12" t="s">
        <v>105</v>
      </c>
      <c r="D14" s="12" t="s">
        <v>105</v>
      </c>
      <c r="E14" s="12">
        <v>1</v>
      </c>
      <c r="F14" s="12" t="s">
        <v>105</v>
      </c>
      <c r="G14" s="12" t="s">
        <v>105</v>
      </c>
      <c r="H14" s="12">
        <v>2</v>
      </c>
      <c r="I14" s="12">
        <v>1</v>
      </c>
      <c r="J14" s="12">
        <v>1</v>
      </c>
      <c r="K14" s="12">
        <v>2</v>
      </c>
      <c r="L14" s="12">
        <v>1</v>
      </c>
      <c r="M14" s="12">
        <v>6</v>
      </c>
      <c r="N14" s="12">
        <v>1</v>
      </c>
      <c r="O14" s="12">
        <v>1</v>
      </c>
      <c r="P14" s="12">
        <v>16</v>
      </c>
    </row>
    <row r="15" spans="1:16">
      <c r="A15" s="11" t="s">
        <v>12</v>
      </c>
      <c r="B15" s="11">
        <v>34135</v>
      </c>
      <c r="C15" s="12" t="s">
        <v>105</v>
      </c>
      <c r="D15" s="12" t="s">
        <v>105</v>
      </c>
      <c r="E15" s="12" t="s">
        <v>105</v>
      </c>
      <c r="F15" s="12" t="s">
        <v>105</v>
      </c>
      <c r="G15" s="12" t="s">
        <v>105</v>
      </c>
      <c r="H15" s="12" t="s">
        <v>105</v>
      </c>
      <c r="I15" s="12" t="s">
        <v>105</v>
      </c>
      <c r="J15" s="12">
        <v>1</v>
      </c>
      <c r="K15" s="12">
        <v>1</v>
      </c>
      <c r="L15" s="12">
        <v>1</v>
      </c>
      <c r="M15" s="12">
        <v>2</v>
      </c>
      <c r="N15" s="12" t="s">
        <v>105</v>
      </c>
      <c r="O15" s="12" t="s">
        <v>105</v>
      </c>
      <c r="P15" s="12">
        <v>5</v>
      </c>
    </row>
    <row r="16" spans="1:16">
      <c r="A16" s="11" t="s">
        <v>12</v>
      </c>
      <c r="B16" s="11" t="s">
        <v>8</v>
      </c>
      <c r="C16" s="12" t="s">
        <v>105</v>
      </c>
      <c r="D16" s="12" t="s">
        <v>105</v>
      </c>
      <c r="E16" s="12" t="s">
        <v>105</v>
      </c>
      <c r="F16" s="12" t="s">
        <v>105</v>
      </c>
      <c r="G16" s="12" t="s">
        <v>105</v>
      </c>
      <c r="H16" s="12" t="s">
        <v>105</v>
      </c>
      <c r="I16" s="12" t="s">
        <v>105</v>
      </c>
      <c r="J16" s="12">
        <v>2</v>
      </c>
      <c r="K16" s="12" t="s">
        <v>105</v>
      </c>
      <c r="L16" s="12" t="s">
        <v>105</v>
      </c>
      <c r="M16" s="12">
        <v>5</v>
      </c>
      <c r="N16" s="12">
        <v>1</v>
      </c>
      <c r="O16" s="12" t="s">
        <v>105</v>
      </c>
      <c r="P16" s="12">
        <v>8</v>
      </c>
    </row>
    <row r="17" spans="1:16">
      <c r="A17" s="11" t="s">
        <v>13</v>
      </c>
      <c r="B17" s="13"/>
      <c r="C17" s="12" t="s">
        <v>105</v>
      </c>
      <c r="D17" s="12" t="s">
        <v>105</v>
      </c>
      <c r="E17" s="12" t="s">
        <v>105</v>
      </c>
      <c r="F17" s="12" t="s">
        <v>105</v>
      </c>
      <c r="G17" s="12" t="s">
        <v>105</v>
      </c>
      <c r="H17" s="12" t="s">
        <v>105</v>
      </c>
      <c r="I17" s="12" t="s">
        <v>105</v>
      </c>
      <c r="J17" s="12">
        <v>3</v>
      </c>
      <c r="K17" s="12">
        <v>1</v>
      </c>
      <c r="L17" s="12">
        <v>1</v>
      </c>
      <c r="M17" s="12">
        <v>7</v>
      </c>
      <c r="N17" s="12">
        <v>1</v>
      </c>
      <c r="O17" s="12" t="s">
        <v>105</v>
      </c>
      <c r="P17" s="12">
        <v>13</v>
      </c>
    </row>
    <row r="18" spans="1:16">
      <c r="A18" s="11" t="s">
        <v>14</v>
      </c>
      <c r="B18" s="11" t="s">
        <v>8</v>
      </c>
      <c r="C18" s="12" t="s">
        <v>105</v>
      </c>
      <c r="D18" s="12" t="s">
        <v>105</v>
      </c>
      <c r="E18" s="12" t="s">
        <v>105</v>
      </c>
      <c r="F18" s="12" t="s">
        <v>105</v>
      </c>
      <c r="G18" s="12" t="s">
        <v>105</v>
      </c>
      <c r="H18" s="12" t="s">
        <v>105</v>
      </c>
      <c r="I18" s="12" t="s">
        <v>105</v>
      </c>
      <c r="J18" s="12">
        <v>1</v>
      </c>
      <c r="K18" s="12" t="s">
        <v>105</v>
      </c>
      <c r="L18" s="12">
        <v>4</v>
      </c>
      <c r="M18" s="12">
        <v>5</v>
      </c>
      <c r="N18" s="12" t="s">
        <v>105</v>
      </c>
      <c r="O18" s="12" t="s">
        <v>105</v>
      </c>
      <c r="P18" s="12">
        <v>10</v>
      </c>
    </row>
    <row r="19" spans="1:16">
      <c r="A19" s="11" t="s">
        <v>15</v>
      </c>
      <c r="B19" s="13"/>
      <c r="C19" s="12" t="s">
        <v>105</v>
      </c>
      <c r="D19" s="12" t="s">
        <v>105</v>
      </c>
      <c r="E19" s="12" t="s">
        <v>105</v>
      </c>
      <c r="F19" s="12" t="s">
        <v>105</v>
      </c>
      <c r="G19" s="12" t="s">
        <v>105</v>
      </c>
      <c r="H19" s="12" t="s">
        <v>105</v>
      </c>
      <c r="I19" s="12" t="s">
        <v>105</v>
      </c>
      <c r="J19" s="12">
        <v>1</v>
      </c>
      <c r="K19" s="12" t="s">
        <v>105</v>
      </c>
      <c r="L19" s="12">
        <v>4</v>
      </c>
      <c r="M19" s="12">
        <v>5</v>
      </c>
      <c r="N19" s="12" t="s">
        <v>105</v>
      </c>
      <c r="O19" s="12" t="s">
        <v>105</v>
      </c>
      <c r="P19" s="12">
        <v>10</v>
      </c>
    </row>
    <row r="20" spans="1:16">
      <c r="A20" s="11" t="s">
        <v>16</v>
      </c>
      <c r="B20" s="11">
        <v>36232</v>
      </c>
      <c r="C20" s="12" t="s">
        <v>105</v>
      </c>
      <c r="D20" s="12" t="s">
        <v>105</v>
      </c>
      <c r="E20" s="12" t="s">
        <v>105</v>
      </c>
      <c r="F20" s="12" t="s">
        <v>105</v>
      </c>
      <c r="G20" s="12">
        <v>1</v>
      </c>
      <c r="H20" s="12">
        <v>1</v>
      </c>
      <c r="I20" s="12">
        <v>1</v>
      </c>
      <c r="J20" s="12" t="s">
        <v>105</v>
      </c>
      <c r="K20" s="12" t="s">
        <v>105</v>
      </c>
      <c r="L20" s="12">
        <v>3</v>
      </c>
      <c r="M20" s="12">
        <v>3</v>
      </c>
      <c r="N20" s="12" t="s">
        <v>105</v>
      </c>
      <c r="O20" s="12" t="s">
        <v>105</v>
      </c>
      <c r="P20" s="12">
        <v>9</v>
      </c>
    </row>
    <row r="21" spans="1:16">
      <c r="A21" s="11" t="s">
        <v>16</v>
      </c>
      <c r="B21" s="11">
        <v>36240</v>
      </c>
      <c r="C21" s="12" t="s">
        <v>105</v>
      </c>
      <c r="D21" s="12" t="s">
        <v>105</v>
      </c>
      <c r="E21" s="12" t="s">
        <v>105</v>
      </c>
      <c r="F21" s="12" t="s">
        <v>105</v>
      </c>
      <c r="G21" s="12" t="s">
        <v>105</v>
      </c>
      <c r="H21" s="12">
        <v>1</v>
      </c>
      <c r="I21" s="12" t="s">
        <v>105</v>
      </c>
      <c r="J21" s="12" t="s">
        <v>105</v>
      </c>
      <c r="K21" s="12">
        <v>1</v>
      </c>
      <c r="L21" s="12">
        <v>1</v>
      </c>
      <c r="M21" s="12">
        <v>2</v>
      </c>
      <c r="N21" s="12" t="s">
        <v>105</v>
      </c>
      <c r="O21" s="12">
        <v>2</v>
      </c>
      <c r="P21" s="12">
        <v>7</v>
      </c>
    </row>
    <row r="22" spans="1:16">
      <c r="A22" s="11" t="s">
        <v>16</v>
      </c>
      <c r="B22" s="11">
        <v>36254</v>
      </c>
      <c r="C22" s="12" t="s">
        <v>105</v>
      </c>
      <c r="D22" s="12" t="s">
        <v>105</v>
      </c>
      <c r="E22" s="12" t="s">
        <v>105</v>
      </c>
      <c r="F22" s="12" t="s">
        <v>105</v>
      </c>
      <c r="G22" s="12" t="s">
        <v>105</v>
      </c>
      <c r="H22" s="12" t="s">
        <v>105</v>
      </c>
      <c r="I22" s="12">
        <v>1</v>
      </c>
      <c r="J22" s="12" t="s">
        <v>105</v>
      </c>
      <c r="K22" s="12">
        <v>1</v>
      </c>
      <c r="L22" s="12">
        <v>1</v>
      </c>
      <c r="M22" s="12">
        <v>2</v>
      </c>
      <c r="N22" s="12" t="s">
        <v>105</v>
      </c>
      <c r="O22" s="12">
        <v>1</v>
      </c>
      <c r="P22" s="12">
        <v>6</v>
      </c>
    </row>
    <row r="23" spans="1:16">
      <c r="A23" s="11" t="s">
        <v>16</v>
      </c>
      <c r="B23" s="11">
        <v>36256</v>
      </c>
      <c r="C23" s="12" t="s">
        <v>105</v>
      </c>
      <c r="D23" s="12" t="s">
        <v>105</v>
      </c>
      <c r="E23" s="12" t="s">
        <v>105</v>
      </c>
      <c r="F23" s="12" t="s">
        <v>105</v>
      </c>
      <c r="G23" s="12">
        <v>1</v>
      </c>
      <c r="H23" s="12">
        <v>1</v>
      </c>
      <c r="I23" s="12">
        <v>1</v>
      </c>
      <c r="J23" s="12" t="s">
        <v>105</v>
      </c>
      <c r="K23" s="12" t="s">
        <v>105</v>
      </c>
      <c r="L23" s="12">
        <v>2</v>
      </c>
      <c r="M23" s="12">
        <v>2</v>
      </c>
      <c r="N23" s="12" t="s">
        <v>105</v>
      </c>
      <c r="O23" s="12" t="s">
        <v>105</v>
      </c>
      <c r="P23" s="12">
        <v>7</v>
      </c>
    </row>
    <row r="24" spans="1:16">
      <c r="A24" s="11" t="s">
        <v>16</v>
      </c>
      <c r="B24" s="11" t="s">
        <v>8</v>
      </c>
      <c r="C24" s="12" t="s">
        <v>105</v>
      </c>
      <c r="D24" s="12">
        <v>1</v>
      </c>
      <c r="E24" s="12" t="s">
        <v>105</v>
      </c>
      <c r="F24" s="12" t="s">
        <v>105</v>
      </c>
      <c r="G24" s="12" t="s">
        <v>105</v>
      </c>
      <c r="H24" s="12" t="s">
        <v>105</v>
      </c>
      <c r="I24" s="12" t="s">
        <v>105</v>
      </c>
      <c r="J24" s="12" t="s">
        <v>105</v>
      </c>
      <c r="K24" s="12">
        <v>1</v>
      </c>
      <c r="L24" s="12">
        <v>2</v>
      </c>
      <c r="M24" s="12" t="s">
        <v>105</v>
      </c>
      <c r="N24" s="12">
        <v>1</v>
      </c>
      <c r="O24" s="12" t="s">
        <v>105</v>
      </c>
      <c r="P24" s="12">
        <v>5</v>
      </c>
    </row>
    <row r="25" spans="1:16">
      <c r="A25" s="11" t="s">
        <v>17</v>
      </c>
      <c r="B25" s="13"/>
      <c r="C25" s="12" t="s">
        <v>105</v>
      </c>
      <c r="D25" s="12">
        <v>1</v>
      </c>
      <c r="E25" s="12" t="s">
        <v>105</v>
      </c>
      <c r="F25" s="12" t="s">
        <v>105</v>
      </c>
      <c r="G25" s="12">
        <v>2</v>
      </c>
      <c r="H25" s="12">
        <v>3</v>
      </c>
      <c r="I25" s="12">
        <v>3</v>
      </c>
      <c r="J25" s="12" t="s">
        <v>105</v>
      </c>
      <c r="K25" s="12">
        <v>3</v>
      </c>
      <c r="L25" s="12">
        <v>9</v>
      </c>
      <c r="M25" s="12">
        <v>9</v>
      </c>
      <c r="N25" s="12">
        <v>1</v>
      </c>
      <c r="O25" s="12">
        <v>3</v>
      </c>
      <c r="P25" s="12">
        <v>34</v>
      </c>
    </row>
    <row r="26" spans="1:16">
      <c r="A26" s="11" t="s">
        <v>18</v>
      </c>
      <c r="B26" s="11" t="s">
        <v>8</v>
      </c>
      <c r="C26" s="12" t="s">
        <v>105</v>
      </c>
      <c r="D26" s="12" t="s">
        <v>105</v>
      </c>
      <c r="E26" s="12" t="s">
        <v>105</v>
      </c>
      <c r="F26" s="12" t="s">
        <v>105</v>
      </c>
      <c r="G26" s="12" t="s">
        <v>105</v>
      </c>
      <c r="H26" s="12" t="s">
        <v>105</v>
      </c>
      <c r="I26" s="12" t="s">
        <v>105</v>
      </c>
      <c r="J26" s="12" t="s">
        <v>105</v>
      </c>
      <c r="K26" s="12" t="s">
        <v>105</v>
      </c>
      <c r="L26" s="12" t="s">
        <v>105</v>
      </c>
      <c r="M26" s="12">
        <v>1</v>
      </c>
      <c r="N26" s="12">
        <v>1</v>
      </c>
      <c r="O26" s="12" t="s">
        <v>105</v>
      </c>
      <c r="P26" s="12">
        <v>2</v>
      </c>
    </row>
    <row r="27" spans="1:16">
      <c r="A27" s="11" t="s">
        <v>19</v>
      </c>
      <c r="B27" s="13"/>
      <c r="C27" s="12" t="s">
        <v>105</v>
      </c>
      <c r="D27" s="12" t="s">
        <v>105</v>
      </c>
      <c r="E27" s="12" t="s">
        <v>105</v>
      </c>
      <c r="F27" s="12" t="s">
        <v>105</v>
      </c>
      <c r="G27" s="12" t="s">
        <v>105</v>
      </c>
      <c r="H27" s="12" t="s">
        <v>105</v>
      </c>
      <c r="I27" s="12" t="s">
        <v>105</v>
      </c>
      <c r="J27" s="12" t="s">
        <v>105</v>
      </c>
      <c r="K27" s="12" t="s">
        <v>105</v>
      </c>
      <c r="L27" s="12" t="s">
        <v>105</v>
      </c>
      <c r="M27" s="12">
        <v>1</v>
      </c>
      <c r="N27" s="12">
        <v>1</v>
      </c>
      <c r="O27" s="12" t="s">
        <v>105</v>
      </c>
      <c r="P27" s="12">
        <v>2</v>
      </c>
    </row>
    <row r="28" spans="1:16">
      <c r="A28" s="11" t="s">
        <v>20</v>
      </c>
      <c r="B28" s="11">
        <v>35237</v>
      </c>
      <c r="C28" s="12" t="s">
        <v>105</v>
      </c>
      <c r="D28" s="12">
        <v>1</v>
      </c>
      <c r="E28" s="12" t="s">
        <v>105</v>
      </c>
      <c r="F28" s="12" t="s">
        <v>105</v>
      </c>
      <c r="G28" s="12" t="s">
        <v>105</v>
      </c>
      <c r="H28" s="12" t="s">
        <v>105</v>
      </c>
      <c r="I28" s="12" t="s">
        <v>105</v>
      </c>
      <c r="J28" s="12" t="s">
        <v>105</v>
      </c>
      <c r="K28" s="12" t="s">
        <v>105</v>
      </c>
      <c r="L28" s="12" t="s">
        <v>105</v>
      </c>
      <c r="M28" s="12" t="s">
        <v>105</v>
      </c>
      <c r="N28" s="12">
        <v>1</v>
      </c>
      <c r="O28" s="12" t="s">
        <v>105</v>
      </c>
      <c r="P28" s="12">
        <v>2</v>
      </c>
    </row>
    <row r="29" spans="1:16">
      <c r="A29" s="11" t="s">
        <v>20</v>
      </c>
      <c r="B29" s="11">
        <v>35238</v>
      </c>
      <c r="C29" s="12" t="s">
        <v>105</v>
      </c>
      <c r="D29" s="12" t="s">
        <v>105</v>
      </c>
      <c r="E29" s="12" t="s">
        <v>105</v>
      </c>
      <c r="F29" s="12" t="s">
        <v>105</v>
      </c>
      <c r="G29" s="12" t="s">
        <v>105</v>
      </c>
      <c r="H29" s="12" t="s">
        <v>105</v>
      </c>
      <c r="I29" s="12">
        <v>1</v>
      </c>
      <c r="J29" s="12" t="s">
        <v>105</v>
      </c>
      <c r="K29" s="12">
        <v>2</v>
      </c>
      <c r="L29" s="12">
        <v>1</v>
      </c>
      <c r="M29" s="12">
        <v>2</v>
      </c>
      <c r="N29" s="12" t="s">
        <v>105</v>
      </c>
      <c r="O29" s="12" t="s">
        <v>105</v>
      </c>
      <c r="P29" s="12">
        <v>6</v>
      </c>
    </row>
    <row r="30" spans="1:16">
      <c r="A30" s="11" t="s">
        <v>20</v>
      </c>
      <c r="B30" s="11">
        <v>35239</v>
      </c>
      <c r="C30" s="12" t="s">
        <v>105</v>
      </c>
      <c r="D30" s="12" t="s">
        <v>105</v>
      </c>
      <c r="E30" s="12" t="s">
        <v>105</v>
      </c>
      <c r="F30" s="12" t="s">
        <v>105</v>
      </c>
      <c r="G30" s="12" t="s">
        <v>105</v>
      </c>
      <c r="H30" s="12" t="s">
        <v>105</v>
      </c>
      <c r="I30" s="12" t="s">
        <v>105</v>
      </c>
      <c r="J30" s="12" t="s">
        <v>105</v>
      </c>
      <c r="K30" s="12">
        <v>2</v>
      </c>
      <c r="L30" s="12" t="s">
        <v>105</v>
      </c>
      <c r="M30" s="12" t="s">
        <v>105</v>
      </c>
      <c r="N30" s="12" t="s">
        <v>105</v>
      </c>
      <c r="O30" s="12">
        <v>2</v>
      </c>
      <c r="P30" s="12">
        <v>4</v>
      </c>
    </row>
    <row r="31" spans="1:16">
      <c r="A31" s="11" t="s">
        <v>20</v>
      </c>
      <c r="B31" s="11">
        <v>35244</v>
      </c>
      <c r="C31" s="12">
        <v>1</v>
      </c>
      <c r="D31" s="12">
        <v>2</v>
      </c>
      <c r="E31" s="12" t="s">
        <v>105</v>
      </c>
      <c r="F31" s="12" t="s">
        <v>105</v>
      </c>
      <c r="G31" s="12" t="s">
        <v>105</v>
      </c>
      <c r="H31" s="12">
        <v>1</v>
      </c>
      <c r="I31" s="12" t="s">
        <v>105</v>
      </c>
      <c r="J31" s="12">
        <v>1</v>
      </c>
      <c r="K31" s="12" t="s">
        <v>105</v>
      </c>
      <c r="L31" s="12">
        <v>3</v>
      </c>
      <c r="M31" s="12">
        <v>4</v>
      </c>
      <c r="N31" s="12" t="s">
        <v>105</v>
      </c>
      <c r="O31" s="12">
        <v>3</v>
      </c>
      <c r="P31" s="12">
        <v>15</v>
      </c>
    </row>
    <row r="32" spans="1:16">
      <c r="A32" s="11" t="s">
        <v>20</v>
      </c>
      <c r="B32" s="11">
        <v>36344</v>
      </c>
      <c r="C32" s="12" t="s">
        <v>105</v>
      </c>
      <c r="D32" s="12" t="s">
        <v>105</v>
      </c>
      <c r="E32" s="12">
        <v>2</v>
      </c>
      <c r="F32" s="12" t="s">
        <v>105</v>
      </c>
      <c r="G32" s="12">
        <v>1</v>
      </c>
      <c r="H32" s="12">
        <v>1</v>
      </c>
      <c r="I32" s="12" t="s">
        <v>105</v>
      </c>
      <c r="J32" s="12" t="s">
        <v>105</v>
      </c>
      <c r="K32" s="12" t="s">
        <v>105</v>
      </c>
      <c r="L32" s="12">
        <v>4</v>
      </c>
      <c r="M32" s="12" t="s">
        <v>105</v>
      </c>
      <c r="N32" s="12" t="s">
        <v>105</v>
      </c>
      <c r="O32" s="12" t="s">
        <v>105</v>
      </c>
      <c r="P32" s="12">
        <v>8</v>
      </c>
    </row>
    <row r="33" spans="1:16">
      <c r="A33" s="11" t="s">
        <v>20</v>
      </c>
      <c r="B33" s="11" t="s">
        <v>8</v>
      </c>
      <c r="C33" s="12" t="s">
        <v>105</v>
      </c>
      <c r="D33" s="12" t="s">
        <v>105</v>
      </c>
      <c r="E33" s="12" t="s">
        <v>105</v>
      </c>
      <c r="F33" s="12" t="s">
        <v>105</v>
      </c>
      <c r="G33" s="12" t="s">
        <v>105</v>
      </c>
      <c r="H33" s="12">
        <v>1</v>
      </c>
      <c r="I33" s="12" t="s">
        <v>105</v>
      </c>
      <c r="J33" s="12" t="s">
        <v>105</v>
      </c>
      <c r="K33" s="12" t="s">
        <v>105</v>
      </c>
      <c r="L33" s="12">
        <v>4</v>
      </c>
      <c r="M33" s="12">
        <v>9</v>
      </c>
      <c r="N33" s="12">
        <v>3</v>
      </c>
      <c r="O33" s="12">
        <v>6</v>
      </c>
      <c r="P33" s="12">
        <v>23</v>
      </c>
    </row>
    <row r="34" spans="1:16">
      <c r="A34" s="11" t="s">
        <v>21</v>
      </c>
      <c r="B34" s="13"/>
      <c r="C34" s="12">
        <v>1</v>
      </c>
      <c r="D34" s="12">
        <v>3</v>
      </c>
      <c r="E34" s="12">
        <v>2</v>
      </c>
      <c r="F34" s="12" t="s">
        <v>105</v>
      </c>
      <c r="G34" s="12">
        <v>1</v>
      </c>
      <c r="H34" s="12">
        <v>3</v>
      </c>
      <c r="I34" s="12">
        <v>1</v>
      </c>
      <c r="J34" s="12">
        <v>1</v>
      </c>
      <c r="K34" s="12">
        <v>4</v>
      </c>
      <c r="L34" s="12">
        <v>12</v>
      </c>
      <c r="M34" s="12">
        <v>15</v>
      </c>
      <c r="N34" s="12">
        <v>4</v>
      </c>
      <c r="O34" s="12">
        <v>11</v>
      </c>
      <c r="P34" s="12">
        <v>58</v>
      </c>
    </row>
    <row r="35" spans="1:16">
      <c r="A35" s="11" t="s">
        <v>22</v>
      </c>
      <c r="B35" s="11">
        <v>34331</v>
      </c>
      <c r="C35" s="12" t="s">
        <v>105</v>
      </c>
      <c r="D35" s="12" t="s">
        <v>105</v>
      </c>
      <c r="E35" s="12" t="s">
        <v>105</v>
      </c>
      <c r="F35" s="12" t="s">
        <v>105</v>
      </c>
      <c r="G35" s="12" t="s">
        <v>105</v>
      </c>
      <c r="H35" s="12" t="s">
        <v>105</v>
      </c>
      <c r="I35" s="12" t="s">
        <v>105</v>
      </c>
      <c r="J35" s="12" t="s">
        <v>105</v>
      </c>
      <c r="K35" s="12">
        <v>1</v>
      </c>
      <c r="L35" s="12" t="s">
        <v>105</v>
      </c>
      <c r="M35" s="12" t="s">
        <v>105</v>
      </c>
      <c r="N35" s="12" t="s">
        <v>105</v>
      </c>
      <c r="O35" s="12">
        <v>2</v>
      </c>
      <c r="P35" s="12">
        <v>3</v>
      </c>
    </row>
    <row r="36" spans="1:16">
      <c r="A36" s="11" t="s">
        <v>22</v>
      </c>
      <c r="B36" s="11" t="s">
        <v>8</v>
      </c>
      <c r="C36" s="12" t="s">
        <v>105</v>
      </c>
      <c r="D36" s="12" t="s">
        <v>105</v>
      </c>
      <c r="E36" s="12" t="s">
        <v>105</v>
      </c>
      <c r="F36" s="12" t="s">
        <v>105</v>
      </c>
      <c r="G36" s="12" t="s">
        <v>105</v>
      </c>
      <c r="H36" s="12" t="s">
        <v>105</v>
      </c>
      <c r="I36" s="12" t="s">
        <v>105</v>
      </c>
      <c r="J36" s="12" t="s">
        <v>105</v>
      </c>
      <c r="K36" s="12" t="s">
        <v>105</v>
      </c>
      <c r="L36" s="12">
        <v>4</v>
      </c>
      <c r="M36" s="12">
        <v>2</v>
      </c>
      <c r="N36" s="12" t="s">
        <v>105</v>
      </c>
      <c r="O36" s="12">
        <v>1</v>
      </c>
      <c r="P36" s="12">
        <v>7</v>
      </c>
    </row>
    <row r="37" spans="1:16">
      <c r="A37" s="11" t="s">
        <v>23</v>
      </c>
      <c r="B37" s="13"/>
      <c r="C37" s="12" t="s">
        <v>105</v>
      </c>
      <c r="D37" s="12" t="s">
        <v>105</v>
      </c>
      <c r="E37" s="12" t="s">
        <v>105</v>
      </c>
      <c r="F37" s="12" t="s">
        <v>105</v>
      </c>
      <c r="G37" s="12" t="s">
        <v>105</v>
      </c>
      <c r="H37" s="12" t="s">
        <v>105</v>
      </c>
      <c r="I37" s="12" t="s">
        <v>105</v>
      </c>
      <c r="J37" s="12" t="s">
        <v>105</v>
      </c>
      <c r="K37" s="12">
        <v>1</v>
      </c>
      <c r="L37" s="12">
        <v>4</v>
      </c>
      <c r="M37" s="12">
        <v>2</v>
      </c>
      <c r="N37" s="12" t="s">
        <v>105</v>
      </c>
      <c r="O37" s="12">
        <v>3</v>
      </c>
      <c r="P37" s="12">
        <v>10</v>
      </c>
    </row>
    <row r="38" spans="1:16">
      <c r="A38" s="13"/>
      <c r="B38" s="13"/>
      <c r="C38" s="12">
        <v>1</v>
      </c>
      <c r="D38" s="12">
        <v>4</v>
      </c>
      <c r="E38" s="12">
        <v>4</v>
      </c>
      <c r="F38" s="12" t="s">
        <v>105</v>
      </c>
      <c r="G38" s="12">
        <v>4</v>
      </c>
      <c r="H38" s="12">
        <v>8</v>
      </c>
      <c r="I38" s="12">
        <v>6</v>
      </c>
      <c r="J38" s="12">
        <v>8</v>
      </c>
      <c r="K38" s="12">
        <v>13</v>
      </c>
      <c r="L38" s="12">
        <v>36</v>
      </c>
      <c r="M38" s="12">
        <v>54</v>
      </c>
      <c r="N38" s="12">
        <v>8</v>
      </c>
      <c r="O38" s="12">
        <v>18</v>
      </c>
      <c r="P38" s="12">
        <v>164</v>
      </c>
    </row>
    <row r="39" spans="1:16">
      <c r="A39" s="13"/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</row>
    <row r="45" spans="1:16" s="20" customFormat="1"/>
  </sheetData>
  <mergeCells count="1">
    <mergeCell ref="A4:B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86BDB0-67C4-4B84-A416-2BEA7B93755A}">
  <dimension ref="A1:E14"/>
  <sheetViews>
    <sheetView tabSelected="1" workbookViewId="0">
      <selection activeCell="C29" sqref="C29"/>
    </sheetView>
  </sheetViews>
  <sheetFormatPr defaultRowHeight="14.5"/>
  <cols>
    <col min="1" max="1" width="24.7265625" customWidth="1"/>
    <col min="2" max="2" width="20.54296875" customWidth="1"/>
    <col min="3" max="3" width="20.453125" customWidth="1"/>
    <col min="4" max="4" width="21.1796875" customWidth="1"/>
  </cols>
  <sheetData>
    <row r="1" spans="1:5" ht="18.5">
      <c r="A1" s="23" t="s">
        <v>58</v>
      </c>
      <c r="B1" s="24"/>
    </row>
    <row r="2" spans="1:5">
      <c r="A2" s="143" t="s">
        <v>53</v>
      </c>
      <c r="B2" s="144"/>
      <c r="C2" s="144"/>
      <c r="D2" s="144"/>
      <c r="E2" s="144"/>
    </row>
    <row r="3" spans="1:5">
      <c r="A3" s="145" t="s">
        <v>54</v>
      </c>
      <c r="B3" s="144"/>
      <c r="C3" s="144"/>
      <c r="D3" s="144"/>
      <c r="E3" s="144"/>
    </row>
    <row r="4" spans="1:5">
      <c r="A4" s="14"/>
      <c r="B4" s="142" t="s">
        <v>55</v>
      </c>
      <c r="C4" s="142"/>
      <c r="D4" s="14"/>
    </row>
    <row r="5" spans="1:5">
      <c r="A5" s="14" t="s">
        <v>52</v>
      </c>
      <c r="B5" s="14" t="s">
        <v>56</v>
      </c>
      <c r="C5" s="14" t="s">
        <v>57</v>
      </c>
      <c r="D5" s="14" t="s">
        <v>6</v>
      </c>
    </row>
    <row r="6" spans="1:5">
      <c r="A6" s="1" t="s">
        <v>7</v>
      </c>
      <c r="B6" s="2">
        <v>0</v>
      </c>
      <c r="C6" s="2">
        <v>17</v>
      </c>
      <c r="D6" s="2">
        <v>17</v>
      </c>
    </row>
    <row r="7" spans="1:5">
      <c r="A7" s="1" t="s">
        <v>10</v>
      </c>
      <c r="B7" s="2">
        <v>5</v>
      </c>
      <c r="C7" s="2">
        <v>8</v>
      </c>
      <c r="D7" s="2">
        <v>13</v>
      </c>
    </row>
    <row r="8" spans="1:5">
      <c r="A8" s="1" t="s">
        <v>12</v>
      </c>
      <c r="B8" s="2">
        <v>0</v>
      </c>
      <c r="C8" s="2">
        <v>3</v>
      </c>
      <c r="D8" s="2">
        <v>3</v>
      </c>
    </row>
    <row r="9" spans="1:5">
      <c r="A9" s="1" t="s">
        <v>14</v>
      </c>
      <c r="B9" s="2">
        <v>0</v>
      </c>
      <c r="C9" s="2">
        <v>2</v>
      </c>
      <c r="D9" s="2">
        <v>2</v>
      </c>
    </row>
    <row r="10" spans="1:5">
      <c r="A10" s="1" t="s">
        <v>16</v>
      </c>
      <c r="B10" s="2">
        <v>3</v>
      </c>
      <c r="C10" s="2">
        <v>15</v>
      </c>
      <c r="D10" s="2">
        <v>18</v>
      </c>
    </row>
    <row r="11" spans="1:5">
      <c r="A11" s="1" t="s">
        <v>18</v>
      </c>
      <c r="B11" s="2">
        <v>2</v>
      </c>
      <c r="C11" s="2">
        <v>6</v>
      </c>
      <c r="D11" s="2">
        <v>8</v>
      </c>
    </row>
    <row r="12" spans="1:5">
      <c r="A12" s="1" t="s">
        <v>20</v>
      </c>
      <c r="B12" s="2">
        <v>10</v>
      </c>
      <c r="C12" s="2">
        <v>29</v>
      </c>
      <c r="D12" s="2">
        <v>39</v>
      </c>
    </row>
    <row r="13" spans="1:5">
      <c r="A13" s="1" t="s">
        <v>22</v>
      </c>
      <c r="B13" s="2">
        <v>0</v>
      </c>
      <c r="C13" s="2">
        <v>4</v>
      </c>
      <c r="D13" s="2">
        <v>4</v>
      </c>
    </row>
    <row r="14" spans="1:5" s="22" customFormat="1" ht="15.5">
      <c r="A14" s="19" t="s">
        <v>101</v>
      </c>
      <c r="B14" s="21">
        <f>SUM(B6:B13)</f>
        <v>20</v>
      </c>
      <c r="C14" s="21">
        <f>SUM(C6:C13)</f>
        <v>84</v>
      </c>
      <c r="D14" s="21">
        <f>SUM(D6:D13)</f>
        <v>104</v>
      </c>
    </row>
  </sheetData>
  <mergeCells count="3">
    <mergeCell ref="A2:E2"/>
    <mergeCell ref="A3:E3"/>
    <mergeCell ref="B4:C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8</vt:i4>
      </vt:variant>
    </vt:vector>
  </HeadingPairs>
  <TitlesOfParts>
    <vt:vector size="8" baseType="lpstr">
      <vt:lpstr>Information</vt:lpstr>
      <vt:lpstr>KÖN TOTAL - asyl+TPD</vt:lpstr>
      <vt:lpstr>KÖN (TPD)</vt:lpstr>
      <vt:lpstr>BOENDE TOTAL (Asyl+TPD)</vt:lpstr>
      <vt:lpstr>BOENDE (TPD)</vt:lpstr>
      <vt:lpstr>ÅLDERSGRUPPER TOTAL (Asyl+TPD)</vt:lpstr>
      <vt:lpstr>ÅLDERSGRUPPER (TPD)</vt:lpstr>
      <vt:lpstr>ASYLSÖKANDE AVSLAG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Jonsson Ewa</dc:creator>
  <cp:lastModifiedBy>Jonsson Ewa</cp:lastModifiedBy>
  <dcterms:created xsi:type="dcterms:W3CDTF">2023-11-14T08:59:28Z</dcterms:created>
  <dcterms:modified xsi:type="dcterms:W3CDTF">2025-06-05T13:56:50Z</dcterms:modified>
</cp:coreProperties>
</file>