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Kronoberg tillsammans\Statistik och ansvarsfördelning\"/>
    </mc:Choice>
  </mc:AlternateContent>
  <xr:revisionPtr revIDLastSave="0" documentId="13_ncr:1_{61C3911C-A6A3-4686-BCE1-8DF79430C1D4}" xr6:coauthVersionLast="47" xr6:coauthVersionMax="47" xr10:uidLastSave="{00000000-0000-0000-0000-000000000000}"/>
  <bookViews>
    <workbookView xWindow="28680" yWindow="-120" windowWidth="29040" windowHeight="15720" firstSheet="3" activeTab="7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  <externalReference r:id="rId10"/>
  </externalReferences>
  <definedNames>
    <definedName name="_xlchart.v5.0" hidden="1">'[2]Samordning Riket'!$A$1</definedName>
    <definedName name="_xlchart.v5.1" hidden="1">'[2]Samordning Riket'!$A$2:$A$22</definedName>
    <definedName name="_xlchart.v5.2" hidden="1">'[2]Samordning Riket'!$M$1</definedName>
    <definedName name="_xlchart.v5.3" hidden="1">'[2]Samordning Riket'!$M$2:$M$22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C42" i="5"/>
  <c r="K34" i="2"/>
  <c r="I34" i="2"/>
  <c r="K30" i="2"/>
  <c r="R28" i="2"/>
  <c r="S28" i="2" s="1"/>
  <c r="L28" i="2"/>
  <c r="J28" i="2"/>
  <c r="N28" i="2" s="1"/>
  <c r="I28" i="2"/>
  <c r="H28" i="2"/>
  <c r="R27" i="2"/>
  <c r="S27" i="2" s="1"/>
  <c r="L27" i="2"/>
  <c r="J27" i="2"/>
  <c r="N27" i="2" s="1"/>
  <c r="I27" i="2"/>
  <c r="H27" i="2"/>
  <c r="M27" i="2" s="1"/>
  <c r="S26" i="2"/>
  <c r="R26" i="2"/>
  <c r="L26" i="2"/>
  <c r="J26" i="2"/>
  <c r="N26" i="2" s="1"/>
  <c r="I26" i="2"/>
  <c r="H26" i="2"/>
  <c r="M26" i="2" s="1"/>
  <c r="R25" i="2"/>
  <c r="S25" i="2" s="1"/>
  <c r="Q25" i="2"/>
  <c r="L25" i="2"/>
  <c r="J25" i="2"/>
  <c r="N25" i="2" s="1"/>
  <c r="I25" i="2"/>
  <c r="H25" i="2"/>
  <c r="M25" i="2" s="1"/>
  <c r="Q23" i="2"/>
  <c r="N23" i="2"/>
  <c r="M23" i="2"/>
  <c r="L23" i="2"/>
  <c r="S23" i="2" s="1"/>
  <c r="S22" i="2"/>
  <c r="Q22" i="2"/>
  <c r="N22" i="2"/>
  <c r="M22" i="2"/>
  <c r="S21" i="2"/>
  <c r="Q21" i="2"/>
  <c r="N21" i="2"/>
  <c r="M21" i="2"/>
  <c r="S20" i="2"/>
  <c r="Q20" i="2"/>
  <c r="N20" i="2"/>
  <c r="M20" i="2"/>
  <c r="S19" i="2"/>
  <c r="Q19" i="2"/>
  <c r="N19" i="2"/>
  <c r="M19" i="2"/>
  <c r="S18" i="2"/>
  <c r="Q18" i="2"/>
  <c r="N18" i="2"/>
  <c r="M18" i="2"/>
  <c r="S17" i="2"/>
  <c r="Q17" i="2"/>
  <c r="N17" i="2"/>
  <c r="M17" i="2"/>
  <c r="S16" i="2"/>
  <c r="Q16" i="2"/>
  <c r="N16" i="2"/>
  <c r="M16" i="2"/>
  <c r="S15" i="2"/>
  <c r="Q15" i="2"/>
  <c r="N15" i="2"/>
  <c r="M15" i="2"/>
  <c r="S14" i="2"/>
  <c r="Q14" i="2"/>
  <c r="N14" i="2"/>
  <c r="M14" i="2"/>
  <c r="S13" i="2"/>
  <c r="Q13" i="2"/>
  <c r="Q26" i="2" s="1"/>
  <c r="N13" i="2"/>
  <c r="M13" i="2"/>
  <c r="S12" i="2"/>
  <c r="Q12" i="2"/>
  <c r="N12" i="2"/>
  <c r="M12" i="2"/>
  <c r="S11" i="2"/>
  <c r="Q11" i="2"/>
  <c r="N11" i="2"/>
  <c r="M11" i="2"/>
  <c r="S10" i="2"/>
  <c r="Q10" i="2"/>
  <c r="N10" i="2"/>
  <c r="M10" i="2"/>
  <c r="S9" i="2"/>
  <c r="Q9" i="2"/>
  <c r="N9" i="2"/>
  <c r="M9" i="2"/>
  <c r="S8" i="2"/>
  <c r="Q8" i="2"/>
  <c r="N8" i="2"/>
  <c r="M8" i="2"/>
  <c r="S7" i="2"/>
  <c r="Q7" i="2"/>
  <c r="N7" i="2"/>
  <c r="M7" i="2"/>
  <c r="S6" i="2"/>
  <c r="Q6" i="2"/>
  <c r="N6" i="2"/>
  <c r="M6" i="2"/>
  <c r="S5" i="2"/>
  <c r="Q5" i="2"/>
  <c r="N5" i="2"/>
  <c r="M5" i="2"/>
  <c r="S4" i="2"/>
  <c r="Q4" i="2"/>
  <c r="N4" i="2"/>
  <c r="M4" i="2"/>
  <c r="S3" i="2"/>
  <c r="Q3" i="2"/>
  <c r="Q27" i="2" s="1"/>
  <c r="N3" i="2"/>
  <c r="M3" i="2"/>
  <c r="S2" i="2"/>
  <c r="Q2" i="2"/>
  <c r="Q28" i="2" s="1"/>
  <c r="N2" i="2"/>
  <c r="M2" i="2"/>
  <c r="B14" i="9"/>
  <c r="C14" i="9"/>
  <c r="K28" i="2" l="1"/>
  <c r="K27" i="2"/>
  <c r="M28" i="2"/>
  <c r="K26" i="2"/>
  <c r="K25" i="2"/>
</calcChain>
</file>

<file path=xl/sharedStrings.xml><?xml version="1.0" encoding="utf-8"?>
<sst xmlns="http://schemas.openxmlformats.org/spreadsheetml/2006/main" count="1028" uniqueCount="126">
  <si>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</si>
  <si>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</si>
  <si>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</si>
  <si>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</si>
  <si>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</si>
  <si>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</si>
  <si>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</si>
  <si>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</si>
  <si>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</si>
  <si>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</si>
  <si>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</si>
  <si>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</si>
  <si>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</si>
  <si>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</si>
  <si>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</si>
  <si>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</si>
  <si>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</si>
  <si>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</si>
  <si>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</si>
  <si>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</si>
  <si>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</si>
  <si>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</si>
  <si>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</si>
  <si>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</si>
  <si>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</si>
  <si>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</si>
  <si>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</si>
  <si>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</si>
  <si>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</si>
  <si>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</si>
  <si>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</si>
  <si>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</si>
  <si>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</si>
  <si>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</si>
  <si>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</si>
  <si>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</si>
  <si>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</si>
  <si>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</si>
  <si>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</si>
  <si>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</si>
  <si>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</si>
  <si>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</si>
  <si>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</si>
  <si>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</si>
  <si>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</si>
  <si>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</si>
  <si>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</si>
  <si>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</si>
  <si>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</si>
  <si>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</si>
  <si>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</si>
  <si>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</si>
  <si>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</si>
  <si>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</si>
  <si>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</si>
  <si>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</si>
  <si>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</si>
  <si>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</si>
  <si>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7. AVSLAG ENBART ASYLSÖKANDE</t>
  </si>
  <si>
    <t>Län</t>
  </si>
  <si>
    <t>vuxna totalt*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</si>
  <si>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</si>
  <si>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</si>
  <si>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</si>
  <si>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</si>
  <si>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</si>
  <si>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</si>
  <si>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</si>
  <si>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</si>
  <si>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</si>
  <si>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</si>
  <si>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</si>
  <si>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</si>
  <si>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</si>
  <si>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</si>
  <si>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</si>
  <si>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</si>
  <si>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</si>
  <si>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</si>
  <si>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</si>
  <si>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</si>
  <si>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</si>
  <si>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</si>
  <si>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</si>
  <si>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</si>
  <si>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</si>
  <si>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</si>
  <si>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</si>
  <si>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</si>
  <si>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</si>
  <si>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</si>
  <si>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Nod</t>
  </si>
  <si>
    <t>vuxna totalt</t>
  </si>
  <si>
    <t>Nord</t>
  </si>
  <si>
    <t xml:space="preserve">Öst </t>
  </si>
  <si>
    <t>Väst</t>
  </si>
  <si>
    <t>Syd</t>
  </si>
  <si>
    <t>* vuxna totalt har minskat med</t>
  </si>
  <si>
    <t>** från Mivs hemsida</t>
  </si>
  <si>
    <t>1 plats/pers</t>
  </si>
  <si>
    <t>eller mer</t>
  </si>
  <si>
    <t>KRONOBERGS LÄN Summa</t>
  </si>
  <si>
    <t>minus förvar (FVE/I/T etc.)</t>
  </si>
  <si>
    <t>RIKET (ej okänd/skyddad)</t>
  </si>
  <si>
    <t>personer sedan förra månaden.</t>
  </si>
  <si>
    <t>.</t>
  </si>
  <si>
    <r>
      <t xml:space="preserve">*/** </t>
    </r>
    <r>
      <rPr>
        <b/>
        <u/>
        <sz val="9.5"/>
        <color rgb="FF000000"/>
        <rFont val="Albany AMT"/>
      </rPr>
      <t>Totala antalet individer i behov av aktiviteter beräknas</t>
    </r>
    <r>
      <rPr>
        <b/>
        <sz val="9.5"/>
        <color rgb="FF000000"/>
        <rFont val="Albany AMT"/>
      </rPr>
      <t xml:space="preserve"> ha ökat med </t>
    </r>
    <r>
      <rPr>
        <b/>
        <u/>
        <sz val="9.5"/>
        <color rgb="FF000000"/>
        <rFont val="Albany AMT"/>
      </rPr>
      <t>634</t>
    </r>
    <r>
      <rPr>
        <b/>
        <sz val="9.5"/>
        <color rgb="FF000000"/>
        <rFont val="Albany AMT"/>
      </rPr>
      <t xml:space="preserve"> sedan förra månaden!</t>
    </r>
  </si>
  <si>
    <t>jan</t>
  </si>
  <si>
    <t>plus</t>
  </si>
  <si>
    <t>feb</t>
  </si>
  <si>
    <t>mrs</t>
  </si>
  <si>
    <t>apr</t>
  </si>
  <si>
    <t>månad</t>
  </si>
  <si>
    <t>beräknat totalt antal individer med behov av insatser</t>
  </si>
  <si>
    <t>januari</t>
  </si>
  <si>
    <t>februari</t>
  </si>
  <si>
    <t>mars</t>
  </si>
  <si>
    <r>
      <t xml:space="preserve">Nyanlända totalt senaste 24 mån** </t>
    </r>
    <r>
      <rPr>
        <b/>
        <sz val="9"/>
        <color rgb="FFFF0000"/>
        <rFont val="Arial"/>
        <family val="2"/>
      </rPr>
      <t>(per den 28:e april!)</t>
    </r>
  </si>
  <si>
    <r>
      <t xml:space="preserve">Totalt angivna aktivitets platser **** på </t>
    </r>
    <r>
      <rPr>
        <b/>
        <u/>
        <sz val="10"/>
        <color rgb="FFFFFFFF"/>
        <rFont val="Arial"/>
        <family val="2"/>
      </rPr>
      <t>tot 227 insatser!</t>
    </r>
  </si>
  <si>
    <r>
      <rPr>
        <b/>
        <sz val="9.5"/>
        <color rgb="FF000000"/>
        <rFont val="Albany AMT"/>
      </rPr>
      <t>14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</si>
  <si>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r>
      <rPr>
        <b/>
        <u/>
        <sz val="9"/>
        <color rgb="FF000000"/>
        <rFont val="Albany AMT"/>
      </rPr>
      <t>Alla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</si>
  <si>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ny data kommer den 5-9:e varje månad!</t>
  </si>
  <si>
    <t>****denna gång filtrerat på "slutar efter sista maj" enbart -för att få med planerade sommaraktiviteter</t>
  </si>
  <si>
    <t>minus</t>
  </si>
  <si>
    <t>maj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</si>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</sst>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41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3"/>
      <scheme val="minor"/>
    </font>
    <font>
      <sz val="11"/>
      <color rgb="FF000000"/>
      <name val="Albany AMT"/>
    </font>
    <font>
      <b/>
      <sz val="11"/>
      <color rgb="FFFF0000"/>
      <name val="Albany AMT"/>
    </font>
    <font>
      <b/>
      <sz val="11"/>
      <name val="Albany AMT"/>
    </font>
    <font>
      <u/>
      <sz val="11"/>
      <color theme="10"/>
      <name val="Albany AMT"/>
    </font>
    <font>
      <b/>
      <sz val="11"/>
      <color theme="6" tint="-0.499984740745262"/>
      <name val="Calibri"/>
      <family val="3"/>
      <scheme val="minor"/>
    </font>
    <font>
      <b/>
      <u/>
      <sz val="9.5"/>
      <color rgb="FF000000"/>
      <name val="Albany AMT"/>
    </font>
    <font>
      <b/>
      <sz val="9.5"/>
      <color theme="6" tint="-0.499984740745262"/>
      <name val="Albany AMT"/>
    </font>
    <font>
      <b/>
      <u/>
      <sz val="10"/>
      <color rgb="FFFFFFFF"/>
      <name val="Arial"/>
      <family val="2"/>
    </font>
    <font>
      <b/>
      <sz val="9.5"/>
      <color theme="6" tint="-0.249977111117893"/>
      <name val="Albany AMT"/>
    </font>
    <font>
      <b/>
      <sz val="10"/>
      <color rgb="FFFF0000"/>
      <name val="Albany AMT"/>
    </font>
    <font>
      <b/>
      <sz val="9.5"/>
      <color rgb="FFFF0000"/>
      <name val="Albany AMT"/>
    </font>
  </fonts>
  <fills count="22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74706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CCCCFF"/>
      </right>
      <top style="thin">
        <color auto="1"/>
      </top>
      <bottom style="thin">
        <color rgb="FFCCCCFF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0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1" fontId="20" fillId="15" borderId="11" xfId="1" applyNumberFormat="1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vertical="center"/>
    </xf>
    <xf numFmtId="0" fontId="0" fillId="13" borderId="21" xfId="0" applyFill="1" applyBorder="1" applyAlignment="1">
      <alignment horizontal="center" vertical="center"/>
    </xf>
    <xf numFmtId="9" fontId="19" fillId="13" borderId="21" xfId="1" applyFont="1" applyFill="1" applyBorder="1" applyAlignment="1">
      <alignment horizontal="center" vertical="center"/>
    </xf>
    <xf numFmtId="0" fontId="0" fillId="0" borderId="26" xfId="0" applyBorder="1"/>
    <xf numFmtId="0" fontId="13" fillId="2" borderId="0" xfId="2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13" borderId="11" xfId="0" applyFill="1" applyBorder="1" applyAlignment="1">
      <alignment horizontal="left"/>
    </xf>
    <xf numFmtId="49" fontId="15" fillId="6" borderId="6" xfId="0" applyNumberFormat="1" applyFont="1" applyFill="1" applyBorder="1" applyAlignment="1">
      <alignment horizontal="left" vertical="center" wrapText="1"/>
    </xf>
    <xf numFmtId="49" fontId="28" fillId="21" borderId="31" xfId="0" applyNumberFormat="1" applyFont="1" applyFill="1" applyBorder="1" applyAlignment="1">
      <alignment horizontal="left" vertical="center" wrapText="1"/>
    </xf>
    <xf numFmtId="1" fontId="29" fillId="0" borderId="11" xfId="1" applyNumberFormat="1" applyFont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9" fontId="19" fillId="15" borderId="1" xfId="1" applyFont="1" applyFill="1" applyBorder="1" applyAlignment="1">
      <alignment horizontal="center" vertical="center"/>
    </xf>
    <xf numFmtId="1" fontId="29" fillId="15" borderId="32" xfId="1" applyNumberFormat="1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1" fontId="23" fillId="13" borderId="11" xfId="0" applyNumberFormat="1" applyFont="1" applyFill="1" applyBorder="1" applyAlignment="1">
      <alignment horizontal="center" vertical="center"/>
    </xf>
    <xf numFmtId="1" fontId="0" fillId="13" borderId="11" xfId="0" applyNumberFormat="1" applyFill="1" applyBorder="1" applyAlignment="1">
      <alignment horizontal="center" vertical="center"/>
    </xf>
    <xf numFmtId="1" fontId="23" fillId="13" borderId="1" xfId="0" applyNumberFormat="1" applyFont="1" applyFill="1" applyBorder="1" applyAlignment="1">
      <alignment horizontal="center" vertical="center"/>
    </xf>
    <xf numFmtId="1" fontId="23" fillId="13" borderId="21" xfId="0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3" fillId="2" borderId="26" xfId="2" applyFont="1" applyFill="1" applyBorder="1" applyAlignment="1">
      <alignment vertical="center"/>
    </xf>
    <xf numFmtId="0" fontId="0" fillId="13" borderId="22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8" fillId="13" borderId="11" xfId="0" applyFont="1" applyFill="1" applyBorder="1" applyAlignment="1">
      <alignment vertical="center"/>
    </xf>
    <xf numFmtId="1" fontId="34" fillId="0" borderId="11" xfId="1" applyNumberFormat="1" applyFont="1" applyBorder="1" applyAlignment="1">
      <alignment horizontal="center" vertical="center"/>
    </xf>
    <xf numFmtId="165" fontId="0" fillId="16" borderId="11" xfId="0" applyNumberFormat="1" applyFill="1" applyBorder="1" applyAlignment="1">
      <alignment horizontal="center" vertical="center"/>
    </xf>
    <xf numFmtId="165" fontId="0" fillId="14" borderId="11" xfId="0" applyNumberFormat="1" applyFill="1" applyBorder="1" applyAlignment="1">
      <alignment horizontal="center" vertical="center"/>
    </xf>
    <xf numFmtId="165" fontId="22" fillId="14" borderId="11" xfId="0" applyNumberFormat="1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26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27" xfId="0" applyFont="1" applyFill="1" applyBorder="1" applyAlignment="1">
      <alignment horizontal="left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left" vertical="center"/>
    </xf>
    <xf numFmtId="0" fontId="30" fillId="2" borderId="24" xfId="0" applyFont="1" applyFill="1" applyBorder="1" applyAlignment="1">
      <alignment horizontal="left" vertical="center"/>
    </xf>
    <xf numFmtId="0" fontId="32" fillId="2" borderId="24" xfId="0" applyFont="1" applyFill="1" applyBorder="1" applyAlignment="1">
      <alignment horizontal="left" vertical="center"/>
    </xf>
    <xf numFmtId="0" fontId="32" fillId="2" borderId="25" xfId="0" applyFont="1" applyFill="1" applyBorder="1" applyAlignment="1">
      <alignment horizontal="left" vertical="center"/>
    </xf>
    <xf numFmtId="0" fontId="32" fillId="2" borderId="0" xfId="2" applyFont="1" applyFill="1" applyBorder="1" applyAlignment="1">
      <alignment horizontal="left" vertical="center"/>
    </xf>
    <xf numFmtId="0" fontId="32" fillId="2" borderId="27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1" fontId="18" fillId="18" borderId="13" xfId="0" applyNumberFormat="1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165" fontId="22" fillId="14" borderId="18" xfId="0" applyNumberFormat="1" applyFont="1" applyFill="1" applyBorder="1" applyAlignment="1">
      <alignment horizontal="center" vertical="center"/>
    </xf>
    <xf numFmtId="165" fontId="22" fillId="13" borderId="11" xfId="0" applyNumberFormat="1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39" fillId="2" borderId="27" xfId="0" applyFont="1" applyFill="1" applyBorder="1" applyAlignment="1">
      <alignment horizontal="left"/>
    </xf>
    <xf numFmtId="0" fontId="40" fillId="2" borderId="0" xfId="0" applyFont="1" applyFill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9" fontId="0" fillId="4" borderId="3" xfId="1" applyFont="1" applyFill="1" applyBorder="1" applyAlignment="1">
      <alignment horizontal="center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'[2]Samordning Riket'!$C$37</c:f>
              <c:strCache>
                <c:ptCount val="1"/>
                <c:pt idx="0">
                  <c:v>beräknat totalt antal individer med behov av insatser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'[2]Samordning Riket'!$B$38:$B$42</c:f>
              <c:strCache>
                <c:ptCount val="5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</c:strCache>
            </c:strRef>
          </c:cat>
          <c:val>
            <c:numRef>
              <c:f>'[2]Samordning Riket'!$C$38:$C$42</c:f>
              <c:numCache>
                <c:formatCode>General</c:formatCode>
                <c:ptCount val="5"/>
                <c:pt idx="0">
                  <c:v>57611</c:v>
                </c:pt>
                <c:pt idx="1">
                  <c:v>59271</c:v>
                </c:pt>
                <c:pt idx="2">
                  <c:v>59905</c:v>
                </c:pt>
                <c:pt idx="3">
                  <c:v>59452</c:v>
                </c:pt>
                <c:pt idx="4">
                  <c:v>58413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7-4858-B747-A54E3464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282095"/>
        <c:axId val="898268655"/>
      </c:lineChart>
      <c:catAx>
        <c:axId val="89828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8268655"/>
        <c:crosses val="autoZero"/>
        <c:auto val="1"/>
        <c:lblAlgn val="ctr"/>
        <c:lblOffset val="100"/>
        <c:noMultiLvlLbl val="0"/>
      </c:catAx>
      <c:valAx>
        <c:axId val="89826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8282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1">
      <cx:tx>
        <cx:txData>
          <cx:v>maj -25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maj -25</a:t>
          </a:r>
        </a:p>
      </cx:txPr>
    </cx:title>
    <cx:plotArea>
      <cx:plotAreaRegion>
        <cx:series layoutId="regionMap" uniqueId="{6C994AC2-0E39-4951-81BD-2EB8C08B6FA7}">
          <cx:tx>
            <cx:txData>
              <cx:f>_xlchart.v5.2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1HxZctxIsu1WyvT9wAJijraua1YAcmIOJJOTpB8YRbEwI4CIwPjddwu1gn5b6A1oY88zWVKLKVW1
VV1ds6cfMJGBAAJxwt2PH4/k3x+Hvz0WTw/6h6EsKvO3x+GnV4m19d9+/NE8Jk/lgzkr00etjPrF
nj2q8kf1yy/p49OP7/VDn1bxj8j1yI+PyYO2T8Or//o73C1+Uhv1+GBTVV21T3rcP5m2sOYP2r7a
9MPD+zKtwtRYnT5a76dX658325/3r354qmxqx5uxfvrp1YtrXv3w4+mdvnjqDwUMzLbvoS/lZ4h6
XFDEBUYu9tCrHwpVxb81e+zMpZ6Q1CMecz3KoPn50buHErqvH4oSZq348M/qY8PXxnQc0cP79/rJ
GHil49+Tzi9e4qTtUbWVPcxhDNP506vr7kmn8dOrH1KjguemQB1e5np2fPsfX87/f/395AuYj5Nv
PoPodPL+U9MXCPmb2Xq1W8BQvhlG7AwJzChGVCLOMSEvMaJngBBiHsGMMETcE4z84imHRfr0F1E6
6X6C00nrd4XU4sM/7jYz/2K/+HZYMe+MECE4JYgjwlx5gtUBSokpwYhg4ooTqBYf/tkVT++Ujv9o
RF+3ps/7noD0edN3hVD48+bn/e7nP5qMP+fumHsmqZSceZIBEO7Bn33u7sgZJpwJDC2Ugl9kHx/9
7O7Ch+JBVw/mL5rSSfcTlE5avyugFhc3m5934cfZ+loM+HNAQVwigjMqCdgKodzFL4ESZ9Rzwc48
AnA+m9nncWmhbPFQvf+j8fyOFX3seALOpxt+V7Asf958Y1jYmWTE9STn9GAkiL6EBZ0JfCAKHkFC
YOx6HxF4tp/lQ3GA5a/az0n3E4hOWr8roM4//GP7jS2IYWB2nLue4JhziSR/CRW4Og95SLrIZdKV
nngJ1fmHf5Z/0YY+63oC0Wct3xU8dx/+cX0z2+8u9vtva08AkudihrEQLvMowid04cDOgUYQJAnB
GLzhS5DuPvzT2CddKa3/J3b1O7c5Ae93rvqugDz/8Otu/eHXSyDoH2fym8QqCr5OIiLF1y2NuJBd
UYhTgLMnTkA8//CvKv/wrxo4+h+N6evx6kXnE8BetH1XMK33F7sLf/YtiTllZ1wSjxNPHi0Jg797
yfwoh/yWUeFxxFx+AtJaq0q9e9LxX41dX9zgBKwv2r8rwA6e0b+4uZnt/mgJ/zkKyIBrUAFxi4P3
k8gTLxFD7pkrDjzjk3Tx8dHPXGMHTvGdsvap+quQfXmHE8y+vOC7Au16/eG/d99Sp6AAGEIUIhaw
CkxOTQyfUckhzHmUI8S+0JKu8w//t3r6COLX3PLXXeDHfifgfPz6+4Lk5iJYLy822z+ahj9nRlSe
Ee66Ejyb8A7ZLeS0nzs+ceaB9ielx+TByDgw+s8zqWurHvNEFeXHr/8EMP/ueorNv1u+L3g+/BrO
9tufd9+WBQJErsCcUiIheyJfqBLsjAkiPJdhAbISCIAfsXj2dNcf/vX+SZcP1V9LeU+6n0L18ubf
FVy3l5fXoCB9nK2vrdw/Z0sgH7lEUKBxnHKQ8NCJfMTPQKmgSErIuAgBzfzjo5+Buq1rAwrSX1SP
XvY+gell43eFEiRX++03NygwExBhPQ8oOXbJSe4LWRdFwiWYEyaJQCcGBZmOLv+aMX3W9QShz1q+
N3gOue83Z3fkTDDuIShZEAFAnAhJ/EwgLAkEJAJ6OljaS0v6LRf9n/G7r97kS9QOGfbLB31/+P1v
hCxOOEHU5fJr+iw78xiUrAA4F8wMVNyv4PeXI9YRuE+9v4bYp8bvD6r9zz8sPvx6A3Hrm+rpAuQ+
92BMyMMHw5MvWSAItxC2qBRMAsk4ksTPWeBxxvUDjOxfFiLYX1HWv3KLryH38iHfFXwfft3P/P3F
x5X+P6cbwAsx5ZSBji64FAK9zIA9ciYBSOD2WIK0Abzx46Of6caHX/XTO60+fvm18Xw9o/rU8QSg
T99/Z7Ac4tfBpr69STFChWTS8xjy3BOTomeMcQk8kCP3cNmJwP7h10NgicGg/po9nfb/AquXt///
GrLfG9znOyheXPMnd7mwg3vzoAjCXPRct3rp/UAbxBQLAIkcC1snvP3ThpPfH8/XDelTxxeD/1/f
wfL7u1s+bQUKH+zD7LiH6LMNLn/cenxF2Nd00vXFNpcX7/nR8aze//QKIZjTTzuTDrd4qTJ83NLz
PMOfejw9GAudCbAJFxwdSEfyaFSvfuifDi2eB5kzFIFdyJ+hnAU+8tUPUA2xyU+vGCTVx/qkUe3h
nNIzqKAQ8KRwG34UOj6+0aUqxlhVn17/t/Mfqra8VGllzU+vDgS0fr7sMDgQVEDBglQQOA4UOkE6
Ad9bPz7sQcSHq73/4w2NIkygZGZjt9q0pTNcyqFoN1UjtpV72SZJ9VjWFAUDwnYH33gylWHb4OQ6
LuJqP43ricrE94RCi6kQ7kZkOvJHr0sCEhXmojNjtHJUsa+iKd4mhk7zuHPSkMWOt4ytJMu0TqPA
UVUfVmjt9D1eId7VC8Jy6Y9Z72eZTRM/5nyBxykLDDTeqc5P8oyGXVzSZZI03fVnsH1lXg5q0st5
obCZzIUS8GEThesxIH6fzwurkBwG2wyhqTx4ulJOvWxkE/t93I47kgjnbhpHvxwKEliCqoWHHbOv
uWnmzhjGpY7meWbY1ahLHQxdQxfxQJK5UiL243oa3ma5E/uDcdEs8QQKRFMm26hnWUB4OYQeUXqR
TZFd0Kh0fTtW44Zwq/zKeHiDqcW3UzL8dprR0q8ifu+2bE0s4lt0OOSe28ySNq8Dz3PE5OeZ2ivZ
NDcUUv/1oHjjRxZNN7qJ9FXC0ex4FnWde+OUfIbyormSUeredEZpv7TaW/PDaTJGOEymwQRyqBI/
nxC+75EGQCY8bY+n5r4gjV3+MSTkS0gOkgWHfBf2kEFefFjKny3VZMgEVwVtQ6bnqJ7ed8iL7oeO
6UWJ3Xxeqsy5p9Z2fgk0Y5tolt232cpBTXJXJLeON45rguO68d2uHtcm71AA82jDaDOADrxr2wbt
jp+6wylW1gmbuJJBEztiqWpT+4USyo9RFG2T2tr7eNp5Dq/vcjDgiwjjt+6I2F2chImM8dad8MWI
VXLdouJNMph3Uwnru2Z88GVs7W3OabxtGyjwffI3X1m4GDaUvFy4x2yFeOjgJGDfFniSz2dpiFHG
c4l1qIUX+V7H0K1FY7eyLEGBqyt8y2Shlg2OSxgoKcOWFyE0pmYmdBRa5fqmr/FtC5Rg8FOuq4Bm
PbnIKfYWfYlGH3Vtyn0uoja0npgAeKlHX/NiXQ9Td0fbIl5GLukXLnnfk87buqZsl9NYkNVU2mEr
0sEJ/8Nbf+HGGPMYSCUMttPAtij3xFyNyYeOeI4JXc3GRZ+6GZhVpTeTMXhrtWxCLSs+x4mjQpsl
fEX7iAdFJuhdzOtmnjrDOE+ZKC8nEUUrlRTt5NddHi9pzXd5np7TyaJbBAXsqzh3VtFodNCNNtpR
FFF/YJW57omq5l4uG79K0XBOsso5b7WZwq4cZPDHL4y+MAbGET54bNjfBRtYmPsS5qx2eY0rY0M6
9HmY0QJvOC7a+Siy0qdZ1Kz6uL5Nk1G8NXxY5Z0Qt42H3aXM033R59XBcO2mgu3DG9NldqNTjax/
PD8eUpely75i4r6R3lOVjN4+TQ06d0hTz1Bd5v/hjY4jfhGJGBQ1PdhwyDBHIPEfFvZn5l1pMQyw
i0qHblosMbdyN9oUrTJV88WIEQ6jNsmCsiqigJByXIIHu+g6FToTidb/PtSdeJvVjrNuhCKLmjSt
T50iECZ1Wz9O6NrLxmQL9tjtRZOGqI/jSz15ceDJrvUTQ8atsum0pTrdaT7pZTG1e5KM06KIJnhQ
VFUL1tWvcwgL24qTeCur82c7ULbHu7oe/YZl4q3kThSK1NJlr9Q5HuNoW9K8C+XoVavK0erOFNKv
bNWFrWq87ZjSdCP61szyoXHu6xRtJweb91gO9140/AdvihjQ+hNHIThsssUYci/Ivw6U4/P5duqh
4FXilWHjtGOgCl7O3KG3dTB1fReYVPQrt1LDPh3EuuEdvi8gCK6aEuVh22J50xKvmFlVqEWObLFR
kcZtMAzusIrL9n6cOnfjkTi9rqUhKzsVnp8SN7kWDrohtL+tRc7XLEWprwdNr/uYzoiOZ1kn8SWX
Se/3mvVLL81jx6dJep57xvpE1+MSHZyYzFEVJrWng1KIxu+8gV57SdavjDvEQZX6bgXFu0UjdBYM
eZLOJLiyK1UMM5YxuUppwVeuNOmyHEVz2WdtwNzCrnNb0OuqN8PMqPfZZPJVDOreuXAyvBpo8diN
xbQqiIy3UIQvA4G7JcKZEzBPyYvjoZsmeQGLWNfzkVTtW+VFRaha6QVdH79zaCmvm142QeuOcSjy
Gvyny7XfuY4QflmQ19iU2ybN8G0fKRSyrJYLx23amUnZNLdT1yysx/PZ0ZWXGDWLWHr5zFovCmpJ
mgDXg/7FMeY6KXu384eoqd+kNEoWmaa3bcbtqpcD2YHve29s4qyIo8udbLp5yZLXUW2iGcriPnCS
ajzHtoRb1FXRbdOy05s6MnNRXpu2ru+heqp2KC4Lv2278cIdy7jxJ8re5JFQQT1ApMgUrf0y6c0C
qqx6FtuaXQLRYCIHw2uLMvJbKc15kU9XRRtJX3ViCsdU6r1i9Ws1iPJtNtVVGNedWcc5Ize67tfN
4fuK8XrWsbGfDzGP2kWi8zxIXY8HEADac4H7+o6QGEiOSzX1mzjy/F4M42tG7wdW9wExrF06uDH7
PEEh7kc/HRO1Kxsmg9/M2WvTgNZmHTWR+3ZKuQpSjOO9VmvXTjTUXTPd0yS58gp4NqtZEflDnYZZ
VcfYz3qMzoFzET3v8+4SNR25nbpk8nVUZjdpYviMyGlOc1yvUiniXSNpESIa9Q/AgXzpZnZWZm16
XoiiW0w5iWfoEMyPp2i6jOIcaOLBFKpPF7QVbi+oO95MnDuz2BR2UR8st63QShfTTIxj9ZZQloLz
L9OAdQRMttBJvs6rpDi3mbjOdN6sGMIdEFr3QtC83/XASCOfx2nxuiCFCusUZxeWOAuV99FMpRG4
LdfYuQFCMRKer2s+cr9XOPOrPieLphL91sPjtW7ryQtxVZlzOaLyMnWQG5qOOKk/uNmjYjbeOhOO
t2wO1mkTzpdHUxtk3ATCbdD86EGGpA4UGYdLkQi/gc1MF+3B5iav14EGjzlXpRbh8YqkLtAQiLzV
T87YRiMQ7iIETxftgIhEu+OnNhUqZKlFIdLe6o/DNPXoIRB/HtY82IYNuTqiDLYpQinnJFC3kW25
kyAv4MfZTnKGN6jXcuE24BiabOpuiok1W+47Y3c76Wa8FK5bRX4MTiwaaKTBtl+7TXbIPPJfJC5D
NTYzNHXddsqr6rIu6us4HVQ+d3uLw/wQpYaxidYWBLd1pvwppWTnpDnZeTTqwIYhbYqkvvJ6t9zi
mpyPwO2WiqST31iHrmtS3WprbDqPURFYqu3F1N8/DyVvYsC5dYJpEPy6aGon6LucBtqTzXwawP9G
tLBzVHXs9dQXs35C3bsk7S4bad9XkSWbkeb1HlnnrajBdnmW77ysr25IlGV+nLf5pqNk7kw2DhGw
6FuEFQ4bD+0Mw2QW6358babaN5Fki06WME+RLcKqh+sZbpPrMps2wxA380xKu1JuVSyf/aDNXAHL
zlErm5LEn8apgcgn5axulN2XTcnmOmuykBR9oNMy3ediRKtUlO3MLdoLlnbt5jjfkcu5X02DbzpT
vB8hVm2f3SQfq6Au0zLI3Hx6S7sy86Wuk9lUKzJ3daNmqu2Sq7hLI7/0ahYY1Q2+orG9AO2Nn+Ms
u0PxUF4IJ3rEPK7v4UdDznKoxFU91oKshFBXjWmG5TEcZ2V1n4+qDPsaMMzAcYedRWinMWHLimm9
YnwMMummywaR7HoUw2MCmdWlYdN73HhiVbbGgFMsOusXjsTh8yryYvz6aGddASmPNHTXQbI/RkMf
HJeNPawdi3DkP792lYObdFE/Un908/sE2WZZHnhRbDwZOJlyvXBiebd+tuWeG/DGQs4828GDtR7f
Fjojq6onPTSoMUiqTF7UKZUXGau7deV5u6rqQE9gxZTN8pxnfoGTB0WLgfok08If0z5d5vF2OLAA
PcXTMtUd83lTkx09HHTj1bPh6MfGuknnBQJCcTCU44FB8jx/blVNp1ZVxhCsAZTOs9GYWYQyDyh9
myxjt7t3MjH4lbLV66rMRt/pXBFknW6WzQQeG2gmEMLSuguUjxfeKPAsRjZ5w7CeJ9lUPpbAAHUv
Nh2wjf3zAY1l0Kp63qbtwS/hJpjqIdkh+IlU4NZTwIgiv8QU72wGQW1qXB9znfc+UwvO2x1nvVgf
F/EAlHdjVw5VqfJVi/YJ7Dm7zRPqzUB1ChOb2JVruL00dtABJU+uZ6uHpnlvJs62tce7eWzfFVSY
t3GSJvMIdlbP+NBUCdBkbXzuoDTIWGfe4aQPnZ6ky3Qsy1nOI7yTagTmECtY/n0sQZ1B3hxUAh9H
I9nWgOtORIUMlTWwUIYUBxErmzdC6oP3PyLTx2aFKNibLsdhmZtJLyrljXNgency67slHeubosL9
tuRMzRzcrlS5zGUNxF56mocVFTh0yjQNh8byZXNIY/WY3majft+VKaTDJJpkWBcZ883Qmosysf0S
fhlJZ3LAIXcGvAdaNsxGQ6ugElItaYOcWV7kzZui41cTr/Zt2S0Trsa7LpfnHU3Td47TPkI4A2Gn
zWcJE/07p+t0qLh5p13wMnX1digNWuWNLH03SfVFRamzKq0lbVB5AiaAGAfB574er5Snu9lY2yso
Kddvnk2MZma8pAeWUx1+mNDk1M/M62PsmAyXS23IEDyHkh6mPeNxnPkwIBH0bnt99KNlDnlGyXEy
7yMgKwdX6XV3kzsMqyGLxJVJIW9UfYJ3TQsrcMgNO+/BymdTMnt2oK3L442jULJwWAwgOSRwh7R5
M9Jk69SOez1JnC6zmtxkXefNwKORuziqgKnzRVGDB+8PjqPtbtSoHggq+ftxcH2oBxXzcpTT2sRR
7rewZC4Mbvo9yNyXnCj5WipL5wkkhYsmYuL1GKMt67NAl6z0ayXSFR4aPofNes1FpzCMAqJGFFN3
PSYcZCA5mQv4OWYJ9JdkNwN3J7DlAm0a2jp3jusuqy7Ri4nRLoy1CuKJ6TdSqn6ey5HN8wjPNGxr
X6QELAgddLey6eRinFIUak33MK3txqKn1kAeORK8YNHwmNu4nzmW4HuVgKJXgLsIktrhAWsrtn+e
zp7n6dwOqN+Xtr7wyHQDpOvaDFV97+SmCnIJ6QhPJmfbei0wK1s6zUJMQEJVidWqNjSaleAARPQo
CmODvEQYFnQxLSsnncUCoqUmnfPWVRsmYnQFnB3IF8/YXTQl1aUcNT1v4vRGGuFbQZjfxWONg1yn
ta8IqHspdrJwwGm1lpqVd9jJZ1NL3TfDpJCfNh2L1qUXXx5TFRyD1qXa17SvVAI/A57MTCZW+Bnq
zQWRkVzGGVSRNH9rvCYNxJCll/EEdvfvT31F2Uwy/gTUf9giEntz7RXdOknSX/omqW4cBuYZU893
SebcIIvbrZc44OUPiwQJm4Y57tg58lLvdX7LY0OvlckvJ1CzZjE10XlVpCDXjKPyeZc0a9payH2P
MpiTNcj3HEYuEqwONNmIoHZoxiEnKKvZFJePwLTE2otLFpQupDdV20LmeeCQ6hOR9MqsCUzSJvPn
aBjfKeLHA3BhJZL8/vhpmtr5oBVdiq4G7pJOYxfgPF7nAzznOaIdnGZTj3l6VRcOXvWNN8GqJJWc
j5mR/lAINhN5om8FTd4PCregvYOnqCN+ZW1WJ6GOhmhW9w4LCTUzR9Iu9muiZ6YxeZCLjuyyCYw3
K5smYFFfhzK9wym3N66a1CKxUi7HQ4boRs6TII5dWkdsiMDja8I6nzbsXqGY+FHCinM3HdftRJ2g
Tb2wrIRYJ1F77sZ22tmEmmsXDNWZdFi7dFNgDzd+nwlvfTyo9ErTjq7zOPE2lCd49uztTFX1s6SR
+YbxKd/kY418PAx7kZdzxuFlSu5U4KZctQN5m52XkbMvoaawzTGoGWkt2wcVx0Fv82hfjl7v60ak
fodS505kVRayqCOXLPPyhc6B7JU447uuyftwqEd9Thqt9x6LLmU8M6Nb3CrDkl0EcjbJSwt0WMSr
pMHljXVsvKy78l3kijxoSJac91PDX+dNgEzmbcYJvraa6DVzhQkKyqq72lwcs6HcySGPZXQ+KFpe
TUWW+kfS2CG3giwWRA5LujcizbOtBTEvNAWHVK6ARAUiBV/WVJe+Lolznnf5hQFquW3kNKy6flwP
bay2x0Mtdrhr/Nr2Noy7koHxNFPgQYKkKW2WR47HI2R3jDhrmOUSvF9bAhJq8qEcU6+0TPPQHvOz
kcb1jNXjuMsoe6eHHkaIxbhTkyx3k2tAhQDBbKtUNYVFNGR+13Zi7o7j49QTkGF1pmZFBmnxM+sr
eQ45V990M9v3hwOVwJAhl23qaKO9fguk95ZFwAObWtG7pr7tYRnfiqou9q2kqzYZ51rn8S5msbmK
euKTKd40DoSa5qAmQaIdr9vO0fAiDrkmKGm2z6Ze5167jwpW3eg2qHnr3RDDvZs+rS9d65wLpZ3L
NK/VHIgKWhOHub6KE+DGQvdLSMzSjfKcNow05RepK20IzAqyq0LEgWkSUJzg16AMFHFLtqMm/jHm
CUZvbT516+MZGeSwyWN1ntZ1C4qrGN2F1k0CK8BNtzXzXh8FsbiGgdPDW6khuYhTznzcu4X/LD4p
mfY+hZs8C1KyuSO8yK5zc8gtJDN707PEt6ZgAUsaZ35cXYlZtqLejMhEOxcn03UdQ2JfDVO/cqSd
rntbAC2eSuQnEZwWKsJ+O9lk7oEWUM2zolzGzoaxN3FtnHmfOMk6A2an/OPH4vhxYF0K56VatmxY
OY3E92lSVKvEsf4wNONzCYIAt1rIQs88hdhBwUlGvy4Sp/adsmIL2I6QBAnNgPOPuVf6suYPlvNy
FSXlqlej9OY8F+RgDECbdEurGaSP8TliMQXCaSATOKhenSF3jNouC7Cl9703uGvZF3PZ49xPreKB
20CGkqtp2HhOY5YmGzo/HwDDJJJ7oUTpR06udpGXGaj0QVku0cW4TyYoTE6wQpeko8Pe5UN8lae5
P0D2UgZ5XbYBSewib5Jmp0yWzkZZtbeW49qnPU7ft4kOKtNnsZ9U7aZpSHnZNN1bIfNibdMCXCRO
6DUQpMD0Kg6f56Eu4N6F9VZVBXSIQTZ/r4bo1jV9sap7ee06uM7D3IZNaui2AMe5GHiu/aZAamdp
/kS6bLx8JgG4IcNlXsqtNOzBFN34FikFnsGASuERkoe4bsW1dOtt2lfeGxuVctbmaFhCiMz9oizx
VsR54WsKC1blDeRXifMulsmFiZ36BvTtch3Fw8XIQBSeFWXL/dZjAKZMIb0DOfoaiGYdpjkvb1gH
8nkjXWC0vY7nQuTZDJSwbE8UgieIpoFWOG0kDz026cA68J8+fJoKDo6/SoK+AEmAD+Aa9YTV+ZQ2
VWBQlIck7tAM/hkFm1ugNBz35JcRSrRwR/cizzAPsqQEbhWBHBOTaVYP0RiKKep3GOQV3pA2CSKI
NmE7DgRSNjUrj0no8ZLDaV5Y4qMqjWbRoQLBRBGtMTDUVRJXK2ucbpXyKJ732lEPAhyisNODM5Y3
UFx8iEHhE3URHcrawgeSXt3xvMpX5QivP3FjgqGleIuGjGxb3eFtWnFv4VX1Q+P1dE0jStfHT+0o
i1k8uU1Q96O+Ok6wLZxonnVWzGjvmSCqpLs5HhQXyyhtpnPZJOdeXxQqYL0aIBNcVCypQP8CD6yF
Uy5HUnchrVwoFiJP/ZZQVGSA4hn3B52PW9icZyff446PMU5nnUGg1YywyILCDOAx7KUL5anLITJD
gAYJMnMGNeg6aoedTCe1L425HXiTvTmSl3Hiw+vGpGFKcXKXg8q7Kc2oAiNd5zXkYDPGmjBBPPLz
SuhlVRVAq6Mq3UyoKbeDo/hcVDrZcpv8dsg9uo4KFV+keffWyWj0BCHXNyaaLp8rA9EQp0Hf97O+
i93HoSgqKGlifQeFIaid0oORydH6ZTyp/8fVeTVJqkNb+hcRgYR/xaXP8u1eiD5tECAJYYQEv35W
UufOuTMvBFCmKzOFtPda31JfoHBhCO2n1Myv9th6K0k9VrX/RNF81Cg24eXbJZ+Trss3t+IXO7W6
lNs6H9UWrv8qynVdd+AAXvp4VVC77EtLITmhpHtpTc/ObpB4GT6bJM4iKHiX5HFYP8vAbkhpJOvM
2Wr+TGnLL1MwmmJudXze8MGlWPzaczUF3uf0EYwHqNJdYdDnbKnneNGt/iK/Vltgn/XmFCqethsL
uvXZNez3Z0tSE+9Lso+WWKAio3pJQwN9fl4hwS0GHQrFAtET8iWSZiv3mSOiP5O+dr6F3SaP++2u
GsN0rRZTld4aJBcPamtjW/3HJ+LCSGS+cxOKfAx7e/K5jbLBCTIXK93d87V/mVZ0+jHEyJOoCTl0
phle+YjVL3CH+jdxXps4Lolmw/8ScCyL3UIMpMuYiaJbs2mMlslt8/2SrP211XJOk8BBzb1wtuWh
s045JXj+Gj5eTICB9TB1ehW+faqKZoM6nbotP/ZDkLFHH7NiwFgDLVvSKs7FEo9lBKH2NpI0ehSq
8EjbvBPjkjWP4jWuI6CMZMud1nHTXaCB5cNvrZ7f4D7rjESsh6ED6Xo3jsTSdtmni+Yx5qUhH5yb
6AI/3fWHKYYcNKLZNdNLPS6siIN6+TybuzjIPFh3V9EdUff7H4IL7zVu2IFaab/Mo3TvcxX+shVE
YGiA5Lgbl/sh3JIA9lUgcqdJvIOkfZfu8oA3yAWkCfmW0NV5rQvujuK2UDSX68LUVyWGj/bxsbb4
PBoTzsd9zVUzAUnyWDXX4armsXsLl/g7KiiUqHbUr2wgWa0oee/9/v85szZOJ3fs8mpyvRtxZQ1k
RXj1ZcG7tN9zknNjH02l1ObZsy0EznF8wmZX/Ikud2eM9Yv2HH36lDGDNbrAsu/vDfXSfm0HWchK
TgVfwTtsXqWOUb2JdG8+mkcHIh33V5RMJIPCKN4HqWW6jYZemNtGpR9ppwCVPJ/GGp7WKP3xRbhh
n33aWLFxymAVfuahWDsNtT+heJbOi6n9NatZqA7eZqoXGOvt7VOdUbS7No+mj6C0zqdhnJ72gxut
1ZGvISrX8aHtJfJ5Zzh8Ye4hI9WTMNv00Tb0pYsr92nXdh5Xq+626+fQjf23MNSXrmXQGpg6Gsjk
xT6Zg2gSOeyfl/1W5JHkHHSdTnddO+H+a7WO/BzNt1YEYsSMFkrM7ECw7Fo1JxE4FzfwDrNl7HmX
Wruk2vLa75KyrpLgLVlhTgBquzR+1d+HsfofJ22vPdaRjdATRnKlk21ST89uWXtoKLvpjIo3/ON3
73ZimEnxSTzF3AuKZSNQmx7OxURDVrZWdpnQ7R/i1Ms9DI1zkraOc7XU5Huv+u8qlt4Fisu3qZbV
VSY6zAxJxp+zT65LJ+1Hzb3hxGEnl72JMhaKw9aM6jTwpPuKoi+ntBPZIFr3GAnF3UOV2HKk43EX
al3kC29btTxR9JPFYmZ5isMtKCqvna6BmMLy8/1vpnHNtxjacRpvCf939fycEWXirIeVV911BLN0
refYZug9Ia08rJyI+bLQK5nyYcOuManvXD8Xq9bxMXAVbm1j/CRCZ3qLDfRRPPPiuFQQFdYYaFzb
BezaN06QVpEJviAmzo6BJqygwuveyBZDR2qSO38o/HHjXIS282vvLiinZ7uMhdcHE2qjvnpRD38t
tPXPZrbxIXjIhZCp2RMEnTR0bOatkuc1NJclcKC+tijDV+rbp8pZfcjT8C6mWJVU9NvbVgewFvcu
8nPo03iVx33gonLnqWPms/RFm7kos1/Eyr0yYLUtG+ae4H+u39x6mo5xLNeCWaysIK5UHumpOUF7
A1GXJPbZ8Zu5lL3mN/R77sFpw+C6CZ12wUDS9kFqBBVZTlGzbhmPuxCvYUaJ7az2QFWLOmad/ziB
DH87Nim4b98nBvUthKdvWOfDDxVwhn2Gqbjrh8NOSQ6m/ePWKjqNegzLbWTJyQDYyRZow9fAtSpX
CRZJTDnf4aJGWRfONP2PEBB2LKWKk2ur6M/KUMxhEkNyJIO5dE5cvQCpK/1NXB3p138eJ3aayde6
7t+qife3/RCp5d8z+50M56ZtmzN2/5te1rh7ZeEkuxLOLMZFX9FTqJeTGMPgJMhy3EefGNo/Jhq3
cr9KVPKvHAb735bU8QiK+/M+9FnVG/RChpygpgVlMGmZR2asLtWifgF7+hasNUCV2bxVADlgXvdw
/aRTAAm4fn7oK2P0E5yovIlnTh2qEkTOnNaOjUoxVEOxf056aXQJMaLKO0mqm29ke/jvzG8nSJSd
Z86D+rJ37/uhESCZYLg/CeKHRRczVbCppWnghfzNM3gy52r5CPotLPgw+q/tNv+VKAXfRbBIDFdU
yrNrP+e0ZD6sScIzXzfOeXjIsdwMN4hJ5Mlx/Fs9szDzLdlE5jvx10DBcgljtz45Brc+LQfsl/bR
iKk51CGp82B0v/SSRZCQgb+snLZPpvGPEiosdMR2QnP6gCy2RWAGJG7ZD3T9gcksGkP2vabKT3ng
/21prLHoCfjIIh7fdFuX/QOoXeA9Z5QEAGp752xoP55bTwxeTtZFHGrgIhB2bX8ft8Ar28o4uSYT
8JQBTqRigBMabPd4i9YpQuWgxZlhd76Lbmqdj5oe9upkJ1pYtw75PAA8SUCB5gQk6E0lL2EPLmxw
TZj1U/QmY0cf48egdB5jNOabf/CJIaWlhJ/DbvCKyVT1m1qGj+DxBELfHp56S87GTYpwW82teoAB
gkzymVaKp21Fq+MajP3BYsJLfSnsTTlkLIZ4ClLcIpfAdpAVh2T6k0jyMFWTBdrYYl/lxGhZAWO5
NG2NfnAXC3oz/+kbyi+1bdRpP9vI8Dibm6Nl3jdfsA6uXhNN2TqmSJRPsG0rcqqNO+ZtQt3zPJpr
LcCFzP0yiFIDKwNm9r1f/T/zgmeDhr9DDqHGceLzQj0s8bvT+SmLTQaSTyXsdRtGWth28F44RXGb
DOqJHsAowtNc1MoulVjdvHPr6IgGVEJEj3Wu4qE9JDaB9Eza8Sa8cT4YHfxR2zzepqGfoBxvDI3i
QxDmld+nO4ElYzVkkZHeYTdwoTNZCMKY4A17YEkPJ9LflFM6ZnWyTgffdslTcyxrfmin9FEx7Fq0
29H15rQuTFaT3MNgQ5W6Yy+7ojCHYswHNP1ZICevjCt42kkbD6eVWH53otqkjHfrt8WuDDXkMqa1
ji+j6zd3v4NY+Jj+CQuqcw0TNd19nN78NrEW7+Rh6uAiWRrxTh8uDC58mPNHM6NJ21VAi2mi7Dew
IRgCZ2ngUuyLjPE2e9kvlYQYrJfNpHun2+Flu+2hlib4Hc/VtUN/ew1i0V+GWhSbmbePbQNt3diN
Z3z16u/UowCHvE2nWD69cmSWXqLJkWWzoRqduS/zkS31zR0gRH4+1sMyxWffbVSVwZw3p37pi2YH
hGCtTOdPKGSvj/i4fWurv+qhdoQb717HzbenWbIlrbQK0KnMc+pWyrnNYkkyVovSr5PuIzAYUo/4
TtGymQNuroPjTODs28jznv2m9Z/90cinep7qK1WUo0ue+G0/cx+Xn2fJ6OaMs6XsptrCyGF57Lfu
T63dLa8iGxVTUPOD341L3kJMzhYoQyIi9bl6NIsibAoZrcP5s39cN/cagVTCp2jVdxPqdKSV76V+
3NbFPELV2tGbflE3M/QybZ36L+vQpPf2RYyrBXo32NTZVvIGjMOWnQWl4q355xgB7AFefhsLtkbt
066W0mDNSP+Q34bInhmAgLT2vfWHnOyxCpn+ysPNz5alOrKmW89kSNYsMQTESctRoHv0rddP9Rq0
131oBK78+2+dvsTsBWL4P2icFdp42IOp544vKhHeAT9XdGITL5Pc/DeQGek+UJcWdUAvYCl33pe1
4vKbRjTuUCkb5l0ziKtaQUOuvtO+Wo3aj4DsKfZLFYc8RYRkvKEz1/kqK33yfWsPHVEa/lCEoMUY
TVA8trjYn/Lksjeb4TygpORSvgaKcaD4MjyjELE36aBh090KxdMJVe7o5HUI2vbSdM783MBbBfwq
p5K2ds0+L6FaAy5uP3TQwMiYxw9OHZPJR5llm9U5kMeIMo+xxZqV5JVaRbHOUJuiJgHdFXjBm2X2
pOhqzo7objOnWI4ih2Smx7AxUfwNYDVKHWnX56bRoOzXbjyEfJXPspnqg6Pw7vwrc+OT3lc4VMci
czXHPwUfJ+1Wtynmatwu2PwyKmq8ZalwFPxNxqaU8LnHpIPpJGbzkPfxEGe9OzTAf5fhR21Mg4Zw
VZ9n+73PrxrUmb3yp7zVtHrRM+yDuiPkFDeN8zIFQ/USxnFu20LSdLC9/moCDZ+3b/u71Cukvm0g
TzDp6lJqQp5AZ0d5GDnq+6eDS1WXzo+1WCg5ohmNbO7U2nmx1Mvwupf3BnbYu7Px61r9WxRw+lsH
Cc+9fQUxbTumgFPCexDMb8xdh3dM3jrlIB7ndIsEyfvQT46d/7HTb59q76gqPHO9B/VrHvkxHMl2
IWH7t7PNc2N18gQ4QZ6nBT1ZLRJG0rCJ1a3u3va6IZzoWmx9GtugOfAAdrT0wSk6PDw2hJMyAf1T
9KBw3v1m8Q610yaFBOj1qjSKmtVZInDbEEEG8w/xQps3OsEc1XsnhReaDnSZS+zo8nU2K82mMNyy
huID9UGVuhg4mKgXkCAVQS6BgCelFv4K2BZXqYyH6kXBusqdOQSc3R/XVoBAqXz42aJ/87cEengj
B2jKw1uykS4Fa1pnoZR16hGWS2/a0kqQLQXp/g/rvHw2U+pEc51OQHpvAVwsSPpV4TTtcUoYZI2B
vDpTQs94PUwOW9qPaCWw+LOyHvFZk3pyIDSzFQEQEWe2mU+BGiTsYAWJx4bH2BuWLJlTNSUw+Kfe
SQHE/6JcxOXCglzNcZVRNbZ54o4boKkN8rqTqgeYXteJV/bjsOD9v3mtxmub9F/CgzpF5xt8iYMd
v1lL5qD75I+RZFcIsTU6l3mpDYj6JkOEghSVbq6B408XAkirhFUPEXhbnkLdfMeamY9KmovHhhnv
/doUpgl+xpv66TMIUXXkHFjHf1fLdt9k4xYW0CQmrgvibmnntvXBD/COjG50Wj2nKtpw1je3/jMF
fckWiy4V8a6sll/R44oyEr0p9AAGTvvLA8SGDtKAmQdhjgwK9Q5+omwpfNCGvuf+8bbxy1IBVVvj
8GwD+gcuk3iG+h/k+8GZYR951uFHuiWnzXrsat3uybPuVlT19g/8wuYer8HTuJbTgsZtE8uWR1Qs
qdTLFaK0OWvfQfFYm6n0PabSZvxJZnsfetQYwTr9WSpoP4gM/TUy8lADLCazPpQ8bDRqi6Uzr3bz
i25N0DEb2mZzi0ptCzAfNEvww/ZDGnVdWLgt7CRn+mrrGvxYT396IxaV2k2OgBpFEUz9kE/OV23J
cZFTUzBfoRUk7jOb3fXoej3yHe30vobALt0eEHwVl8FsycV2brb2jYBUYJa7Yt+NBJxmK8Jfe8tz
pCIiOHILihk3/jIOxsmGWcd5IjYfDXH8uxZbdLekAE8yHcxU+5eyU847s/hIeZ3kxF1+JaasVgH8
PJKHJIJaVnFCitV07wmIhsMpgqR+GufpDQBD9NKiEzNtrpWkpQ3AaGK+Utmq4Pzptgky7HtW4mfd
EkLZXFAH9evYPc/z9gUjZD02gJsy6gHilnVcPenEwXdqWkMLxiPfLWQ+Vb3jFVjRdDG40VuNxh89
cuMdZ+v8rKCjYqJubeHKbcpHMRmYtJOXjnMcHFTEwES0K+xKSvuTCTHvGJ03y6IwFiNzkF6IfpeW
G9M0b7uoL5aqO6zC/Qkh8Jfx+wM0Rg7dcHyvXZi4dkACjHQvxs5tvlXMZHRw67zfhuQwSfa6StfN
+270cuUkWRMM06mv7Q8aqbgcRv5XGGdKZ2PPi+i7zAjTY62J5gzPw1/S1FjwIn2wCWVpPOM1EYV6
A0aEKKTqYC2unptHUJ/xyDe/Y42xwLFVYM4JWNg6FhnbSJTTZWlhXKB0cywtpnpAaND1854Nhecs
LNUVo8em5t05YdGNV1jpjA9XMcDTk48uPu9GeOoWLb8QZ6QXWON4qQEhGYBjeqLyCtryDPWjutNo
BVc0dvd6qA58AasYh/FZCnl2RpDGLUev5o00FSHd7j2Dl6ETrbMFYM8OxhbMqNvkT8DPEpgfY1h5
BwJqgAAbPE69ewcfSDLm4xELPQr9O+yR8mnxBzu1AImHKKnnhc9RGvNHLJK+Yy2ocqSploJUnZep
xs02eFVYPY9kiQAOVdUPMmtyRKlKy4UCuzC+/rM6DZ5bVjd5TDENtOtX3uq2UE0LkEe3yJrJMnbg
Q5JBXirzvYe5DunF5pqR4b5G10b841aTc/L0JPIlnLqyWambDVv9DKfIL5p+oenY06vFX4p/BPuY
9eQ5ngBgzAPSS7FOmqPq5gEVzmBLXVl1ruqjbqtXTZc4R9aYIWTxrdejvU9+e9gi0j9zJb86vM2k
r9jH3Hp/+qH6XaOdyW0c3+MhSc54kvJejeKpZ26UDmsyH2PHfncDHuch6oF0ns9Jz2QBQG0+CdOV
3EdmdVJrcHQnnfp00wcaqA4BQQ5galpPQVs3t+hx8JvpY3ObH3OwLt85pFDt1ocxmNzXzuVXcGLi
pDlPLv0IDzeY2j6LQSKndPLC1wdP4z06k2Dq0Pg39BuL6p8xa8QNi1OQdXL+yrskvjUopPMgeY8q
dQoVAExJXPMyfKh5M0UwJN/Xfvolx+qFNmimEcXKMGUgwivAFNRbHBQWqk9rBkAy00iKWUbmOofJ
jRM9Xnpi8GZNQuakZc81cP0j2SieIzQlC4ur54nO/WGL4Td3o3SeR0hOhYeaOK2ACMWGV8cu2pxy
RlSunub1Hs14lyAUqkPdIQnqV1i6dR3kNU/MoR6C7bo5Bu86SMZz3C2fWdSuG4I8CsO6aLwE1hZc
eISExIVbzgrHP/T+5GbLhCJ/4qbP5rX7R4aIaUcyum3zM/JC3sFS9D4uZtR8HoePPujAuzIUs1TK
WzM1gFIjFgPrr/qbe+KaD+dxRmplcZ0yqTSkMMOv2NNtOC7RguCSRieCCi/rogbDxo8wFcH6eawI
d8fIM2pnRBEawJxhHZ+8VYM340GXEugO5agoFisPGIELBvl58Tu/QNADSdywD+5xi0qdkJgVS0Ta
Aq5NkzvuFD2FkA/TzWkQqp6BUlUbQU9Nn5GkRzEUo4mfiyonkvsFGdY+F1i8QHMaBR28W49wyj9G
7rll1CZtKc3yTWs+XsNmW47aqy4br8W5cw5L40ZdakCf1YFdD9J4N8+qLWU2CnMTJSXxHnp1i4jU
vNXlhj8PRKfrZN5GNeTROMi7WiP1471GZh7KHjp/qj0UtQHtfiW+s2XO2vkprIUkR9y+hzQ3/IOG
41RTHXywPo4yCzTrYMRrP/aAqA04kg3pHXDlQXwAP3PGvrwZuv4Oxg1170vgxmkwEif3zcIvsl4e
pANZChHO8QVlS9Z50j9L5LYyjQIs1xBvshb7RxQEFSaotq8ePJacO3ZCwGz8G6HVq6Y2DduCGxJ8
EYh3SIBPiy8QCxOga1v3rFTc5GiWoOBO8SFxBc+Wdiqt5rBnEE47RRSuqOf1F6beHHSz5zFqT2oF
Nh6vx76O0gCD8ALRnV45hUPShWxMk0Hk6J2Wd/ghvw2zDGhVRV7jB50NJinfqFdD1dwwA9H1Z7Qk
/NhANGMmdI9m+RoPk7q6nQzyJpJNNqJPyBUkhYJ3i58HzRMW8O5YD/MfU/EnsEd+1nsoWNnWF1Vg
vs80bM5JBWQG3naNZDgdDxMErxTta31xfCMyKrREXAqdsgrtXGiHBHCMRgh4iT2PrYNqifDj4MoX
dO+Iodc8PsPPOoYT726JxcyzDGiZ7OQfKtnF+CzZ0zavqoyCFkM1BPgiw4tiFBsIuI6XIj8hSljb
P5id/9GP9U1Gyj2szh/TPk/NEN083iKjbbr5WlcRGl3ADYiuG7l+UVy2GXhGeQAGgyd80yjclIS4
CBwrG6fQInMl0BwjfFOMIztFGJ5ps1B+rPGRF6qLwxwW95pHHJk8Qmf0djMioklwFbpr0rhdkJls
OgpioW9vfhB8zL2Yn6Dm6z7I6iFyTxOzNpuw8AEBGdV5PxBvLrdNDaeOC5iHM6ilSqNViwiwG9/x
khQEdV+KRb8FXY2nWixfYfbwrKJYP7H3iTo3jsIztZ963FXn9jFl/Xe5nwkQdjzdT//Xdb/fReet
irgyfz4vIW9057mJ3XeI7M57B/Bz6LBosMeVGOQ3PIvtff9ay9HeOG7vn+NB1R+dhlgQTnVy2L+q
MNRgAy+24N66vPJqAE5FdRlOsNbUMKUYNRUewTibtrov9byseRuzOwHqcpvJcOi9bjvFfTefN8QV
myC+S+8dAQH3q2UTNpvoe/+LDlFX1tN7iDzkvScAlxcmhixo5hcfId7b0kYgv5FwYE3DnzwBw8Rd
mrHA1gXBWQg0x2rOTTw2pxgKe1GJrc3BwiAbBXH12xheQKuL0pPWHIJ4DvGUEo7Fo39K1oU8t9yt
j4SxH0rPv0Y+3YKoBRDRKP2ANL4MKBeuQ+zqVwfdXAByYhr0cPVied+cir3sB7269IlXf4DorAWM
Sih3gWgOiytbcCMEr9wjtjlDhrgPelnuRrUVbIpgQZ/YJNgMI3G+Uif8J6mea7+mH/DNyDtkFSfs
v+h6RcfZusub3BSafZ2kEMT6A1pg96Via3dGboCl0rU8XSGcnjapAP4a2Ea+Fe1RUsjXGwhlPJbi
/nVW1JyVcO4MGsvBqNq/Ec2TcvITtH6OeCSWJAX2ut5WqBAn4m3BmmIPLHLbvzBV2r145rGHBL7t
v0PUWHrbv82x8LtAX5p0v/fft+xn+71qQdaKr5oU/311/4K7Oj62YwD0MUPnPP9/v2C/JCPBfO2T
w+eve/xh/+tHZ+F7heWgyv/72f/++P2edDxkeMg2lvtvQOlkj3QdXnTtKpmOcR2emWpwWvsqPO/X
2Btg9jEB40uVh5s+0xAzqhUg9uPe/o37F6zbsELNSZvBu+6ZD/kWrgC0nKgC8u4itAFzIv5LOiMu
O2qJDASD1LZdpEVOMUnE27zWI/6+MMd0E19d+tBgVbAMt89T4fsUqGYXFWEyD/zQOmuxBOZHhbIO
Fur/HBZl5E2YpDoG/nSL9ebnJolkRphaAQUM9VjYOfDBA/ZbBYkziE99hXjBqMmdzmclAdaDIBv+
WdUEYBoIA5YPbDkS6D8qJvzet+Mv7jVBXjV9+zKuCQX2MQ1PhoZe6dqF3Dom48OoZXsNlq47DX3k
nk0cAqWnWp26uUkuNQC3o48Y663F1nilNq2fSUgHp/mhTKoZU6AF+pk8xMpQEg/pOZ1RKArndXT+
ziJensbHYVsWpLp6tOX7vRDO/1ODofwEg7tN/a7/ipl9zBmQADxSOFToNu/7JbPOaxhbkreQ4FMK
wuFufTnd/f97ZtgvMxt58iH8Lnxg94ZPHGrO5LJ7OOpvnKMCYB5i6mDjLMDv/oC8d/X+kMBaCj3H
IkTtqDoqmQFage0Qomc8tne+KYA9iiDaZRFDmuLqren6M3qCBCIvDkGCpnulxJT/3Zsm/69hCz23
dE5AyLQ/Yl/Iy5A8OUGXvHaBSV4dpk5uEFVFg5gdchfNCuQch82JYFqAuDmE/YjKT2CXD2FJ/7Qf
sBOQegq0D3l3fmsQmv/uU6CPQQ2+y5kH8Y7697zfB9u8ldD+1oOI+fzd33gRul31wZslvCBs6KXV
ipjs2ie/nAjbRQSQyZdWlH07l3ptxAee4EMdAZ0bsOXIQSCZwmIQe00yyTRek+qjoxyqHdSzlIgB
kbgqEqVTdbBS1buK+vpqIl9lATQ84iXtWwyOfmOuOnotikVulqRgVaRS6a+tLHlIZ2SGHV+lzGm+
c4RWyrVy5st+cCQMXHTGH4niPIvarX8RzJuPodHeUSZz+Ow225A1j1j7gPZ/lfWv2WNHB5D4Nz2u
snSA7px1xeOXZgwRPrW0/hWBRLYwdb+A+akPNnTYiWHLjDfAdezzd8Ri+3Dbhn9YqP3wQkx3HJaI
vs+R+rb/I14S/3b9Ib60zAXiYqLtoqbYQYH6OO08ykqRiBNXVmdTJLyMNA0pfb7Il8nh/Qv+40KR
xmP/5Pt8K7HLzPQ6MD29ksotXWQhn/ZbkArVxdXm937l6GmDb7K4aOqxE5QDZ/scQlN87xD9LEgb
cQSKtwXrN59RiPA6w2rWo/mJgh+Kfsd2Cg3IJRk8xb37WrGavFWj/bk5cOxlVwfPYeI516Xu0bo1
fv9TaH2vLZr50dVhjugwiFMqXaiDpPuZGJGGAxffFRL9D9d/OzjYJ/NbQ2y6Te13OHkLdg4YAYfS
pHmlUzgcOzTJx8aZ++NIItSK2Msiraqg+dVP7qVZo9967ZwrjFHsN+G4OWckODbBfNFBpN/Q1iNM
j5avHJb4FZLM8Na4vT73sdXpfqkGOvwfvs5rx3Fly7ZfFAdBFySBi36Q9+mU9oXIrMqi955f34Oq
fc423X1RACExpSylaCJirjnHevJUsgGuynw/MS5pnHhPpueplWtg8kG7d588T7ISHpiqKU37Mier
XFZYoXaRM35SOjUuwjJ+NuROVqKQIGD4ai9VMVFeawh4wJN8no+y0ZqLJrbLt3bofiahjyrpd89E
Yigjp1a/T8gWjXlFugAT4z1MkGWCqL7i6Dz15ZTfl/P6ZIi0aNHOT2/77DzP7wOVP5dcgQfcIvn9
bZdKbX/HYWeYn1/x5xsGIDpqSL3j7e23/XjxOaF9Rre2oTq2uP3EL4KNXVFiub2fIqliYtfF667p
5eG2kaklD+O8+fPp7VGBKZK5/P/1Y7fwCBfqw+b24ur24tuvub3jtvO2MVP7c+qa7JjiMJVJGJxC
cCoeh2CIVl3kWWtR1dr9beOOSb2vmaUvlIpFvVblWnRNcj9plG3Rp8yDL4fxYNoMvBk2tQebS6zX
B+MOrBmVmtjT3qtK2UtLCp3L08+WZhw5m9Ew3aUvVPtsuCWTtKFJlqVV2ixyUzxmvi7jAwX+ueCc
nG+bwdf+eHR7qtVDd4Sbgxheh0d8839sqo7Dsrg9HxIVHO1CK/fgET6aPMoWckjza2oQE6dgfHti
eyN7TNIYbWi1p/6tHKZhN9W58UgOy7jz7AqzgqM/3jZOW/EFMDteT8olc2ub48aIuPc2Xo9b2qmr
e9sYk3MyknAe86L5nIqEYJrfPrelKPdDYxMPnPdrEKXq7DOegEZVWLX3cd+az3ZugcCb3JfIzHbK
TSnOVLG88/zcw5dpYFSqNP3Vr8cTQoj64cb8105qCLA6hr2VoLV2BDXcR9fEsH57yfyL2rB33yqH
innFTZriJ0rwGHfVWQDhmXMT9duYZBdmI/637Y93ourDN9/GLBRYRnQOFTglW5raujMAfFWO8Xp7
acWvbnrX/3ApPK/wBQ2X1ma4ZfgYN6VkWGqjxmF9yjwgazwsC1ys69Qh3BOFdky62y7vFfaq+wEC
4TFHNxldZDtivfwg1ZEjGiwQt1fcXuu3/Q78lM0c8qOMA+NE+l6dMeRWJNbmh+BtivU4UAJCO4DS
4oK7yAy5DH2s2XmU+C26EzuDXHXZ6vaQ7785ddvbY4us1CpzYrFECF0p1keraOyqS+0mPysWmV8B
pRQW8/pPKy32DjQUMjwk9IsgNEnwZeu4lOjrWf/ZBvUULLqO9HCnkpeuSY9ojeKU29kfm2l+etvH
sm3ba0g6fhS5HaYY+6+v+/023Xr2SWLt+jHtWOc7yHBx52PNaTDl3ja+Cv0Tt2//NI2GtcsNi+oC
pb48nt78KYy2Q2OEJyFRLh9uP+h7R1uZaScIuPG6zCqeM+70W/I6iFmVgqg3VPZ4yUjdj76Tc/P3
imBbrHO9M+6U/dxzL7+Pa03cF2Ep7tNy2EaWGM5/7k/zmYHBlyTHqdlWY3QgjVE/6DJIH5wnPCrT
xrQkJTO9Ms5Tif/RsHPtC18NC5Kq+YApTH3d6a0DxqvywemB+91eYScF11noPKdjb26jYLjPRtNa
9SRrnzulYZKum6+oE7gs+ry/94PcOCI62rMy2HxBehPUnPUkx2SaEz/vNGcrjdZdZmVY7TQHz12P
VfOFEYqKUarNYaiyXbmkyh/MithsKdTGLULtSloi3XhlINf5nCUczCI+CI4skTV+aoSkRvX6g7X9
U9YU+VvWjda2TzAc4tfJ3kivkfYK3PbSqEq/04pWX+TlED4ErGM2SHpUDwrZw8bgdGP5zZy6jqtN
Q2lwy9IkoMKotasB7+lTi8dnGURD9ZIqYpYEEC0Wnc14SkfrYuiZ+OU0FtXtqPzpB2mxkGVTn+LK
wUSfh/E6bKP+3maSsmGNg0NYpAJBOG3O4WAy3AkKVlSoDeYxjJ2ceYfYIaZRc9wuU5jHyBtOcxUw
+BYpYKLPYBrPYWC4/gJvOHaf0IfkWV37IpzwpdUpyUukkkBWNREN0D1RkV5FmCdHz2v72booP/RY
O9d1p121PlR8p5TNbvvbaDgSfMyWjSd7cEHJ1qmVcQ8Ro7liD3QWXplkB6n65mpPTbEh29GsTVYO
iITdsGKgcteCifK27czp1UGxWwAg7WaOXwJ0bSncRL7qdWGdc7+rcTB405ZQSbvNXGvr6b79QdR4
Qk2V9b2rU2lMSiACmhGLc52ip+DoWWYyyr+kKI5p700vcdeY26lpmLmaafvC/OF0e8EQ4bBpMTbf
WUkdnilsBXw8mX3FFLbwyKUnhM6egdOuNtqUNPskjPIdvgNmP3r77uWI1Zof50ebP8Hwp4cm1caH
OLLVpZTu6s9dpH84D1R+d3vBbX/kW/0BEw3rQt5z29j1oC0cHDPLZqBeE3BYsVmJOD5h6bvrxyR4
aOcN7A3rLtM+/twT5cp/yKS3srHaXG77lR0Gx1pPo1USGu3Gn4ruVcPRuhht1Z0woHevVT2rQ415
pRBt3yc1l8i8uyGFvTecqljd3hS5aY8toMj2tzdRNH1J26m+7ytVPBu1uQhV7qzw4IwkD3IilsO8
WgEUQy7U8MylHxVEIeZVDXbFb8tmMloRZN0wrA4fY3tfDsr6xHbPKRwj1xKcGR9Ty/91298HVoWH
XwYPYZyGpxKb06qe31BWYokb2ngj+hVuvUirdsLtyhdOooPlVNansBW5utowDnHApIaloPUMIikl
iRX65yZwzefOhXikd3l5tuD/PqMs/NKqVPv9w6Kb8ZL5uhoJxtmtqW8ouofbZn6Kj+uqtLA+M60L
N7BEAKS5wbB262bn59BPlGzJj487IUaXIHb10dvQvgqtwdiaByzcteRHAuNjzp/bUboeoOwEafSV
9sZHkLeUuBokY50I6XzbXTXa+GV6Tb2ojEnCYovWkSUNfMD1eUqD7Iji67M4O7Y+C3/iJGh6FWat
OLCXrdmcx7rRdzr1MHjA5rSSpIg9ztHdZFvdvutQ983SJUQljoM1BYfbs84o/ZU0on7l4V+/+Bob
yUCwNNwxWs8EtUM3Zc7jjOHRY+YUetiuElMTy67QwMuk2TsjLetpPOUXz70WWeByaUb5yUmHt3QE
uVjg0G88k4pSPDzBY13b7fjFVNjSRypMunch9lksSi/SV4nRr13LgIwj0o2Vlx+OiqZNh9izDIV9
qrhFvmqx/+AHItoEIyr5zLb4sFRHeITQmOZ42SGL00OnfLWy9Ug8Q644hn2if+otkVjVm8be8vyz
1foJxaD00Q7xJdZmsDWSMNsmtX61s+ERYuPSbIJnFQ1nU6RHbAencKyvIhDLJPG+JiV/keokxy+n
ozfJL4IZZ7uOi7OL/StRfPWOFte7uZptYeQ5VrqEzRLmeyFh0YyeuevbAmteh0EjlRzyJseu5UQR
5eweZYI/F/xGuitzypx9RGlJwkdd1I6RL/FhrkbMp8RJvWSZCxyUubgAEXHXI+kOCn8Z5IbUXzWs
EKo2xhZSE/vW3RFqBjHaZRoFR8fynIUUSDGgJ52VI9xgaQwx2jczQdhDxlZWZE2whEwM1n6zGLFK
HXJlrYgEKsqvRbVoU2sVaHm4rNsmWjpgBlbx2H9Xbj+eWSz/SD04Q43VbXs4OgXD3zIMTLkOrf4a
QRt8jqfomj161AEOnmDIsCXwhaHJM/woTrdF3nuliqeffRvRIOKPgUWYbPE8TNtKR+1MVqNP8MaO
DJBosXHN8TwuIi7IpRdM1oKGPpT5jCnalyA4FsFnmyvvoI1MenTpaWur/NFnrVj4Rtgv8zHD3ZI+
N56jcLxxVYB2Xlcm8TqVFXgodWdpdP2JRZOzlHkw8puHvZsAo0A/BcrwGGQGJirfiijQsjbX+ik/
6H30aLgkD6Q37ofMb1aFTx0JLNeKsabtAuoJUp5k0HcnHK8wMjD/4YY5DG5zdfQkgMipT1sE8KcY
WNfWN1pGrBmobLvqF5OtbJGp7jud/2Sc6isjiKsVM4dgoFSoAvetLqNfpiV2MoheSJ3GzDeptBWh
2FDtVNjuSmedJE+25lFGk9nVkWWwC0piZ7qZrAu7wG9RpBunjF6NMv5C18Fq3EXIY+s49C/U/1it
/oD1fKyxgWVarK9NOQSLZOpPXb9KRmCjBrhb0jEZQUuQBaGbvjDWNYvaVtlSiH4vC28PTXgRBGLb
NOG3nHocI13/LPtJLFAZxzVoVrlxbb06dN5wTFn9L6fYXlJzDjdOUXvLLG4uVG5WgwieXM0nfFoa
Z1f4VJkb+c7Azh1Mvx/H3oHyhR2jUDgF04JSY9T6C/jfFxPZ3OyWWa4f8C+Qc/AkyT65akLzq2Gp
skzS5jkMo6U/xAPOgyRY1ohs3OiPU1sUC93X9KU++j9EXDzMf+SYhJ/KOwO7ZBU0LrSpr5hs69ku
b8cPTTfHLTnEU9FGBTftKCY4mBEQ1AGnmlaowwA7RXWK261aTL1C5g9x/tVZuqAu0iw9oTjBI89b
BC13q4N0+teqn3567cSctgA2TSRP9e4vusR5i1yDmgFOu13UJhepzdkdT9onN1acgLoZ7IU/ZNuu
1I56klSrpIE5EBLwP9vmpbfScbEzcj7HGLjXJu9PikA43sPsqbkkJiDBnCq77iTVrFz8KA3EoFhB
heu4B7Pom6cLe0BQOwO3LQGpdQJzy6/TT8fGTDw0JrypLCE2EqSfBQaqa2g0F8vRX718fKjt4jwl
LTWgUgSLIbP5ivGW4ujnojLjXaHllP+74MXsubOg7UcLEdqPSpY/B+Ge+kBigEpelavvuqaWi6wk
0YGXOvDIJhRZDPBFeISBvUVhvBtABQEOAg9LxxobhInRxVDdcirVt5jKYClCykckhZdx7x3LJhlW
BM7eBSYJvYn3QTyC3GpPihj00PGrit5ZEVzZIxqekim9mygXN9R3zaa9H1EFl6Bclqgrq1DFwaLw
BSE2mKABwe3EPw12fg7i4UGZTffINddRj5MAs9OfkC6jLSeQj7tkmYbjU4RRA3OtDFmcK3YFmb8y
lXGwp4n7NrzXUnjDZsrgvBVhsqlLIKwaUILa9Ygs1hIHW/UTFwZ6qIvvcqyLbdi3lz61XuyWdTaO
YC5SGgQYs+2h8T6Zbh8dtcUMyYF5hKC1DKrx4OmTBquC1O/QQVnG79mGQ4IkNy71LLq2rYndKGet
Yoryq9drcqcquAZVd/Qi6C9uvB8kyy1gO358X85loaL/tlNxrkT5qU2PfmneWQQhrLDfpaG+FZZ/
X1Wfk16fQY59W0V6J7vgM8HFm3RusKljoMf+NyZ4l7RGyfVtei8CiQwz856P1mPtrSDr5sdK494L
HMLfYs0P85UcAegIAztyPbLW5jjgEekIuowisIHe4eRwfYzOhpeki8nAv570VbiZUo+vj2YSyD9Y
kKwhIyiO0hHKYSIt066nKma8aaW+qBkFFxWxLSmLBZn+b7AVoFmUHBeJG5mgCgDqiuq9i5nau6L4
VZjJyu6mYSkdWS1duc3LEuMFutK6SFFA0NT24FlXBXOyXW1TTUq4y5uO+KqnDjebm53i1McrjeyT
RN0qQws+QnxjIt+l49KEtHSnZFat3Kx1Xz0zfQnqqv4V9+XCavP243ewtLXHe0o1AZniZDkOlbfk
EO74LsSGz5buJwezjUihmhlzgsxM02KliPiSeGWZ2UEz8h2H+tGcVsl6FuWhiSNNmI797M+PMl3I
wy3LkgrjI9T0rVKm8WvKmp2OAeqTOdYiqHOKjdLDXzuKo4gG9d7r+IVQYEeOZvKtz7kloyTKmaWc
e6J3vrLQqOD5IZk7lCMs0Z/HQpf7uoZbocfZ/W3T+91S1x5/Q4n9wmrvGuWNh2KcxKoa7Hqn4Vh5
8R2ATfCTP/Oug0j57NZ+sgpGy/4afkV+lP7whEsZGSzfR2F6b6PmGKvIUETJZppW56ePvwFJekiH
hDSGKx2nXc5fBS/tlib4HR+G3ZCdXJG9RFM/fkSWdf4N8K26sTpZWtZtzQGx2FTTcAYvmW/qKnc4
bUR6L0AFn9OZ9ZnKYY3DZXxzuEcvEhIJYEj7yF1lIP62qrLBVteox5rWqp+FySLP7V6c0mYyAxLq
z03VPUwG6BiV2PkxU3DjuvE9oNo01/YJ0hWD5FCOcU9dayQi4WDlFCI7tkKndnijQRQNWJ8Rybrx
rE3Y1uN7xuTTSbTp02+At3ZUJldFO/kPDWVsQjStOAN6+3TnxewQFcYrsScGDwBlxELDu7So4hML
KX1TF+6PW7DWTH8OZBdFzXoP8Oh4oiSsrkM7KW7hEPnzvrauGJLqjZ11FqMixvrIDk0+rl09WDrO
K0umq9HJQqhITHPvDQskDXDxesO8Dq5OndvnqhmudC1Jnytreuv9bLwfyomUSN3uQ2OsX0hCQMl0
EGb7cDpIryqOhtWLRUJmpfEVUMsZgpBI92xlaAONA361Sah84Erbt1H2GPPHnG4vqvCTLshFrfKZ
OWOmjn4oZLeRdnGpZpoQ0wmJMV7V23GMsKBynpaWbd/XQSQfWhNI9bIzsB3eeoUMJT6iznSpRgAa
mHDGbAboDztZxSNpETKDRl4xdEsMe4DsP+qMYO/v2BzooYXTBaR55s/RhYO1RXaAqtdX/Rls8Ust
c3nIrJr+Jg5Z7htn1uv1DyK27b3mFhV0WLAT6gyKU57Ab1J9ilr+W4tVZjiaj3CaLQIMlVz2XhN8
TbW2tSlsWt7jjStWB6HxRLCPyTwXPsISlQD0OEOvV37UhSR++YQsZjJuKsF86v3KJ/Sdio9s5mL6
6cvHMTJfsrbpvyjnv4jOfCObVz2CW1BLqAUJ5VYTPmgWFwOkI0fumrLoH3Tkq6ju2nWcp1itbudA
7JvYKwWWmywZmjuP4v8tjOZ635lRJNffecruG/0CHwBr93IGpbUldzc/C/ZJo8TZV7M7MW0dyK20
jZFO9HjbUAYO9q1mfycw4WUv+qexVjpg5aJBFgvzS45ljtlJc+hGu3ifAlfhtUxKgqgC6OoteJvG
rjibvvWJWc5bAA3RVqr5peejg4XCKjBRyHjd9uJkl7Z1am0vIx2VlhyVXU+bgOvvL8LvU5OkU2Y9
pQmzCWqe4Vak03JsyI3e+Og48d/tpBnuTRpwrH/Dsyrs1fAKU4ojow1wMer5Tomh+ocCnhGFjfFp
0iiOGqyOj5ED38PujFf6FqS7ZnLXsh/GJ6uCfOGVlD509ZkWJnW4ueNPWU3IbfkEQbSDpeZFxcPY
9AFHvX3LlBoesUMEC6Yu44tBA5a6mOGcKhs3BArSK5Ag40B07wJ9yrkORdhD4HXivcIFtfZC30VY
lfCOZirGjXzb5URi2haWaxMS6mlVJ3bBmGun36PDSCDRyzNzUcdGsy6bAd52jbq5sPXMPMnbw0HZ
PSp6SUuU+WKFYInK9aGVotvSxH6Z+YO/y/w2OgqxA/Di3he0wViStUk3WfJjikuHRWakhq3fcg5M
QDLhRKvPom69pWtV+qV28Ov0EDfXZd+rF9Faj10OqzXgDGubsHl0uG2Slr24nTuH6/AB3L5KyHkt
2XuGYKmFCUXivHrqZ2ubg89cBKZzaPNa243MSpctIfNLWdL/x5zh9H6axo9kbCMcqTAsxyQ2V/zh
cmnPbZWaKVQ7XcsgbfVTAUS1h5Qk82aTGjtJEilfds4Yr3OYur9Duw48MGMogwdRjwpMhIPk3toE
TFPIERKiI3IYtTS4Zjo9e98mDedeHXz16JFLx+mIWCXjnqK6/9LJAct3siwmT7yCXDNJoxKyRlWC
GguF5VpoTAaDtMNhHcQM+gwvPsILLGATff128StqX9s5v3/BXYHF/40kxXPkaFv6Y04Ha1DDpqCu
sQNkSAV/bNsr3EVtLaKo2PhUPmNy/+Cl/RADUqXlnBdJWNNDxcjXrT+Q73ZqWkwJz3rpdAYT6A/E
AW6DrOObV2PvcB7tbkTvPzfgbKytjNRnEOFszwwjWLJsCTfgA6B10kgoXfz/Sfq69s+ONxoNw1lL
G7TZ5Z/2z/4wLmdePOq2WFqeWxxGgeQykrW4xdclsc8jBe+fDBF48odRkMkoJ6IIGkJdoNeghaJq
50qUmNSlcQwGFg1qPP4aWDtwBXqv+nTiaivNazv3NrttDAt9qtKV2EdVFD6NcHlP9Ti+//kKmXvD
otMq/9DTpoPhtzvFnaufbJuLpPbM4mPwpL9QevE44i+4uKa3ntJYXkRG348mmaDtW983vpMX6+au
8oppDaivfNfs9KXSRmKohpHd6TVdhYZ5v+PZ2WoCV3woRX0wotmC/JiGSYLoIcsLt4uN02ndRslB
p4xDdMv2UJ8KHf76vInNQZAFbDdh3HRzTWzlW+GxyDsQ/FzaGxw5xaGPZ+so1a9lWaf+pyu6dY5X
4KczTD8h/FbPlltAd7Ha8KgimV00gj4rCSnlPdb9Pcg972fat6/WEPQvfgj1IZ7snkhWsvESS78v
KH21xBEOhHfCiy99Ij5DeWmdEOz7uE5NP/8mvP7RAiVsTOXugNPidZ4ZZgHNWlqfiVhXZ0ytR5V+
k/+wTCsnkiKnnW3jQTdmfExHy7l6HtZz0+6PcnjFb9XILv30uFGvHR/YuKvg3cGy4o/w0s/W8UKo
H09ZmCZAp2R8NEke/d7c9ik3IGhPKPNCTfnxt1XdqCJcSBr/M+01dJWEL2mP2dY3VXjuXC892ojw
XHp0v+iChJlD6zc/B+PaWCiceGR/9gOrB9dyXtpBqlVR6wl6dR2wmIy0LQ0J2ocJpseS1T+6fUYI
tQU83XUj6+luAIPiTtbrYKe4rL3xK3YjWhAkbfogTB9mzuSonauF+THMh2PcCkG1ILF2gym766Tb
L1Gs2q/BZvVcilQ9jGEpD0Mr8OXR/m+ewFYrgv2czrGlnUIPDXkKmks8QT4ackPbWUMXEnFirIIY
YT0audEs1ZSbcJxLgcLh08qhtdHP6qQFwooSBbJixfK8uyM3pO+K+ruHm3skihsci3kjIGfwzcwP
pWnw8PZzWPLB0XD7X7d7yh9tI/9olva7G+KPHK87GK/mH0//a7d+XP+/+R3/ecV//f0pb/jjF87d
Hv/2ZP3PxpP/bsT4j9aSj9814tf/8cO/9Z38W/PTv/adtCmD6xr93f/TC+5/9J5c0dC4yj7/13f9
7j+pqX+hVWOKMujo6KjbLfSP/pP6vzSDFlCugeypUAJoFvXv/pP6v3RlubSkNKVh6NKgAWad/25F
6f7LsXgtfBuGHM2gr++//8i/ffk02/zj+V9bUWr/7JQiDWfu4Gab0uYO7/6zv5+XV4GKjaJaITjq
USDW7khGMNXrahe1sMu9Gjk/NmxE/5jaTl8+/eXr+l8/gPU/emKZUtOkclydft/0yfhHsxa/hCJk
+VG2onFC9lmPxcqe2vy5z+JP2uXRxSseT01jsZyJodLa+T0vfgd1yBJ0qqmwNNjCIjNKDnpLhLb1
A3PTxNZJOIn74kwh4M7EIak20V/TcVpUGBsLju5ujVTXFo0tS6BCKtu4oMlPnbApx+QAR/TgypHb
maQkV9TnrC1JqAfflXe1bW0pIVhlsGn4EBvfGYxNGT6ZCqvTkLnVnYeM0zkiXU2tovGkBlXcKvpr
54bctOOt2+TrkWF1b1WPho2Hbk7Edu5GlbWEmIa/F9orQeecuCedZGiEZND+COth0GDFlRptOLEv
NIt8MsbNUEj91M7KTGWFOUDO0d20CgdglUtmhrq9yen0uaajVws3uCMVRxYpqbjxF1QLk+LYx9hP
yEy/NoGVPngpknmFZgaxdD256Hr0KxMnP/S8k9dRSKDKWK3ijhs1ykyyTkJqSE5e9Keoiy6T2+7y
MGrBkwSIMAVl0EUVRouK8NLFCk0I4w6NPHU6N2l1kjBBEJ5/ahyZ8i2U646zZJ/0PnOuUj6Ghgqv
PUVI3Bn6piinN8uy4oe4beMHva5ZjKWCoFe7bmXzSGV5XLQZv9IADLtCubNP6B/qRK40Q82DwkWF
MJ7JTHKMQQQH1GWp37hb1gafNQ7UNWZd3LPeXJYIHO3i15jvVXywDaS4ljQN+sFrXQXRXYSmsnAU
Yk0RT5JoYm2ebhuS/DxKinhLjNfNmvIqzea79rWtWaZyKaKQq6gVbw0DowX0b19lkG9LV7yErIMs
vui1OY34LnJFcyw0O9AnQgMHLSx3YSRURqM8GDYaiWo/8fLHWIq1wtRxd3sGR2klvAY1PpsYr9vh
ZTDakDlspWgFQiq1schADbO3lJnLsaGpzdWf6i/8YfcjYf63FACP5lndyYmnmXtNV1WG+uYSGp4E
6NY5NchhhN/55OfW+e5FdQGwSvUkWx34tlNhYNkO8ivcBgBfQp9t0tGvnLhj1y2IWoIPF+ar3RMp
K8AWYhP9Jv48vZulgLKJ+5CkZXuUwMLWhSI8x/Jwyz1LbWmCYe+Iqv7Q44kOWHowG6kJoijffQQ+
2S19n5ijXoz1cRz3Ifa+Yxkn14CC9t6lyA1bYiSdlsDk6I1Ke8GY9hWObfirUD8aOjr+tHvuITF6
omxbkOuB0WPCyF+MaZKPRu3s6J+ADadNqNkm7qUQIDBb1hQLKzHvTJ8mONS9/RUZHgBAXk5S10Qn
UE0SvMdG8JMuAeN94yXJQ28rcrlAjaYxvFiizLH++wOt+QpnQZLG/0D9eo4isueW28IxByax6JJi
jeGp/Ymd90emvObJrdt4AT2s3YOIW3s9mXB/DoZbhJrBiKVE928P6Z+oINhqSblxYQ4jWLsh+VSW
sXMkIRsKHxesjokAKf9825dOZDWUqmE60T0BvKnu3I9FkOGDKij++ZB8eo3cLAmPBz3m/x79N2jM
T4Yq0LLT5AAdLVsNltGglCenoie5xTo9uNfd8hV09qLMiuE9ekYWoIrLpXJmUOmx+jCDkpV15zK7
YvnwFAWV2FKyf4kMnwiQ6Z4Kn75FAs8w7d2g8mfzemw8EQt68yXJuQirztpmfp5ifHOFYs2wTRNw
YomQx1J6XAIFfAIzfucM5Sq0c8VhLgFOda8uHX6wl3rpmjg5BYleqF2bnfRUe86Z1h/6UDs4tjOc
TOIipEubc+XD/pVcdVtBzMgo9Wpfs+LocYbuFT34ln18DLi/LQk2xTu6VVVzbvXV6eBptxg/tlpj
7CLEo52p+mAtFbGHVqHRYoTWiD+DqC5M/UvYhv9kJ+Xam9vhgdLFabpJnCxbmEb1K/StBrcCZtxx
znSawPdpXUds1G+3Wiryw5Dp7dnY05ZLly4kJFeQQWeVBU12bxN3eM367E5qWfVgO230bJogdefd
s7vgbLCG/f20FZAjMcuEa2XDP1DWWzFQ8yNnWd77fV7fFzrSmpU2/btKYfOnSKAHugO2r2mBpzGF
PSw9vobaHTByzC8ThXlq5oYm6Nr+OfF7f13VTX6ZJn/Y47UD7lzSVyUPLXpAGyBhEey9fTXp8q2n
UlKG7vBij64JJKwPgFLBmO6dplr0uaheKvFkxkb0HEa68zT4DbXasXpJ4mS6y5CdwBocaXhCpGB+
VLCkwpb3l4fk3nama+45yyAp0fEJwCOPKiRPuj8o7d8PQQrWOysH76eahjm5/yvCRDPnI5OVI/Nk
FYvEPpWTOlNqxdZWPvtjGV5S8LGFCfcga3Fp0W5n17iFSZX3GsFnMK8OnTSZ8LjDobcw1i1uD8fb
Q5rcDoffDyPX+iziRG3wpjNchZl4czKYAeXknBItJEAN/VrLOFRTCr09SozkNOhETQFflVuDGs/p
tnHCmRU49s961P+xy8izu0laKUNYVRt3bkb0uNEHxOuAW0Nmlxm2gcE5i952zkwsvyktIEpoOnkA
8AJ9XlCsyspiOOYD/xnH5D87qOOy4/YzLQof4SpR7ujH4YhP3WqhqAS0s+tC+p6kTYz914p2g8Tn
VNFi6mPuxZNaH7J4hlK20tvoB2ZfFupBMnOsu/Bk66BG6enxlRvptHB7S13TBpBFU/nmJU1o0ePY
g7mv6YR3HjTlrKtmKjZZqUoiKfl9XWv5R5f9N3tnshs5lmbpd+l1M8BLXk6L3hhtlElmkkzzhtDk
nOeZT18fFdmZ7pK3C4mqRaFRQEIZPkQYjby8w/+f8x1cy5Fl9WfSE/YtxYzNx+9Lz8yIPzNwqKlD
vCh1Uzl+/Ij8R8N8iUyluEwAlRrGkF7j7U+vHbuWW+Dn1oLsQCN2paPqbhZ46ebj76DZh7g/WpDH
ibY6FyjXl0YL6OPjl15a9UD1BpvCsw1GypnCJXsSuuh2oJzB3x9x4xvtOoLdeDm2GSLStnZ2wIbe
BD3lozO91JYOE18FQcCecbpD6u1OaS7PCd2hIZH4lx8//LZ9CMPOWqWFii0GGFUROViMRqAC6Z6w
n4Z2QZi+1cONn/naSxarGGMIPcXTJwxU1py/B1ZiLqyp4UVn6rLP7fiAq08s2e5Z9w6i/zSu5Xsa
GRj86ZQNBnQQCQt/AKoBhM7JbAwsE1oAOOBzZBF2h7ldiLhgwFfX8LTQOYw95/iP37enGBGCReMK
2OxOHWw2ftX8dz/+hdYstM3/6DP/R5/5n9FnVsVwjT5WXGBHi+8GzzoN+WBtOSDIJUascTFHMd1l
bEbx3w3qUoaWvEsxQ66GDj0+L4O8C01qYrkt830z/7IjZnLmmx4//jBKXiCY5EiIsu5a2MP243fb
POguigAEVt1KKGkVKWATuvFLOVpblaCwG5KLdRILCZ2k2+fa6AlIyKXtMzaRtgnrKDhFDQKGKUZB
7lFD753owk8lvXErUynVTihTh3DWAkK0NTD1xy2wYX1EZpb1N5A15NHLEPL65i4vdP3elmzVaWPT
5+dguSGaQj+r8U1xZFPytWrW+rWuwelkH14+Ue46FL3PDirv33W/H1ah1Qb72LBbt+Faj8LTjL0a
E1Badly5otfsmOvmVaPtuTAd53KoC7a6cxbCxw87qOeQwfnXcZydV6hIWaptLGhlKjYNsUccLDnV
YSuRUH3qaSUTx79sDQhrWpoVRy/22nVa415LYrqZdZDNCiBZ3kwRjJA+mZw3GxEQmw3naRrOyjBL
V7qnx9swa4t7j4jmBV2o+DD31+5j7ZaTmrHPkwlb1uxCGybm6w6Qajqau7CLb4yRs1BkhKRXcrw/
EWgaIzWvmkeIvpj7JoK81ardFOqZ0xRn6lQcOvZOF20Pe0WmIlv2HH/LOStvhs1A/s72Sgbg6F+/
1AdOs1lLp7Yar5BzamhoSNgyostuRIIrzJy0h3ikvp2G61GZbuysrnZ2kN20fvdINlN0qJUKnFY/
7MKylZfdYMhLDj3rho0yoB8WGDR9gb2woKptPv7Kx4+EMuy66DXNlWoOUyglh+RfWZ5G4Xh4vvjx
8Xt1OouHjDNtnM6CxjFpTo0//wDrA3SgZ/kf1dsAuey5Ou9g9TYO9rRB0iWnleYch0Fz/vFPaQIL
R2Z7ToHqJowDMp3j0kLVZGusz9F0NKx+B/kz34+UgdZ2m3dumcC5s+3mIgruddN/KGLvoDcKlPo4
vaDmNVyPSPWuhKKcioAXwO6ynZDg2At9xFSnqfbGMkPCgMewPigyBvbideaq88NjLmgVdUUpV1EH
lUTBb4SAsp7TX4ZFFYsI+0+D3pqu9hras3w0bjK6CqgdiGxrWgORnN/H54oZQbaKi45V3lAX1D+C
HijKwOGN/fUpwlUFLXV6KOnubC2EsdfEYj5YSuw8Gt0wLGs/F2dVI5u7GRdFB/FOtxEV+41KQELW
UE2pVjGkuY7dU2ageIq8zt/odJXvEpK8/muqur/UeDfv+eE5fa9/rfV+VC//VQi+OK1vPv+FX0rF
/11qwxAybeOnYueX2vAmb8gFffu1NvyPf+sftWHnL11alq1qmmXitZ3ba/+oDVt/OVR5VUcaQnN0
/u+ftWHD/ouCqUqtFDmwtCkq/6s2bP7lqKYUli1NE9Wv/e/Vhql0Fz+naHPupPSMhkw3HMvSNIrQ
xevzdZj59f/5X+J/W2QddlEcEiDhKy1GanHVkbeZ+B48SvPJnKojR6+7SSf6jSPSWI4PudLeBUDI
Da14+OnW/aZObP3uWiiSa5ZuaprxuU6t06bEYtkRH117b1WWn0q7PQt1+7yo1J0qx+s/f9znvufH
VzcNYeq6DsdW/fzVtZi6Vj+U8BuzCxyy11Hnr0Zs7lptPf35o3hcX++yZUhLaIZl8kh/vcuxmMbE
4rXnLk8/jBzVICaQJxaejVqO7YI/vBipvX/T2mX8fP1UhwKwTuFfGvanontQYZqvDAKeokG/1KLm
2evqGy33ym8+R/7uTuoISyS6PdoMjvbr11OqQHoj8TvLOEAlDjcrIohNKQjJbjacgmf0WMqZ0iKc
OtUggmXpAypMiY8Xj0A/kqgqrVF3Ww9dcQX4XchyNYwzy8IDze34NiXOvS4Q4yaOGJZicMDGdcmO
7CAKy84yVXM4J2H+XKU6BYp4hxo0WmI21CBfQrVrL202K25eFJpLnfPdS4YD8J+3EAKqqFVtaTut
ih5KCNKKjDNDtBd/fv70fL4+CykE2kXHEiZtn3ns//Sela1iOa1Dk45U33oTivpCafujyh6kwt1f
wh2FX6vk6Niy+yLplxL83MLz+x9TZYzLFFIvUIqr1jIBlKtk67GEHtsajTLauBUZVwh/lYToBEwM
JvDMNWmY3lzIdxH2566a9OFS97NnBG8sX7myolnBGQ1HT3Su4PtfMYYIPqAzQfe0T9eOnm0snHi7
osh+tH4YbxQO7dgcdfyDBLGKrnjqFO0N7we5EaT7gcUqlnjuwY0F1c00xvkCaxcZ8TmiW0rFHZTo
VEdH0YXR41iVj4ik3rssIA5YdqumQUqIc3mvRkiz2Pt5PJKAzrdcImTCLgr237BDQMmxj6LCyIiJ
ShX4YBUADmD0C0jy1K5CIOtIXcjKfKCIn7tED3gLjfwqZJOJvxw0D4cq9Q1sSLi1+9659Z0KJmOv
HkMSkSgzjVgFMsVNO39YFcLDJkXmw4USUqLlnL5QYFECmpifB7FlNc0JczpQ1KOnEB4j3bM245De
MtY2qiax9RjsMzql+xEX8Mwb+h3qCDItlZWLx/AdueJE+B2u1wSBcWw8leZkA9zRxbqhJRKFYzF7
2VP8bpJY2UgusYQG7uDkdCrC7lslCCvR5/mCEAqLrqTN3PilSWcMU1CnJiEWntrxkhZQSx3QD458
y5yavaT8IYv8OTaqx6CSu7xvxaLHWwB9Qd9MaXUiHH1eLPxmusqTZBWEYj+piu+OrRa7hTcw4OCS
/vnN+s2aQdFSOCwOpmlq8tPM6rddok2RVi3FCBbbbLC8ZOqzL/ttDFO6MQ9//jjx9T3m3qjUutDL
mJYq5nv403uswyMvGhL4lgGu6kUzVC8ayA/B4gRKD3CD/ljk5B4Z5UVjudPQfrNE2nKeS39dsGnm
Eg5IU5kOjKZ/mkiyqIng/4wpVRi8OYaHNNrwn3PpDbNZ81phH+5Wpo7FED0hQDgsA1kDBSMLrTcr
GlxgDXRJzIr0HrR3zrZJrTMJzCbxtDcdnHxQuPHUF0SAqCdVSbidprMu7PRZJiVyBlNukUB1MQZX
8ZJXTCdeJa4t5CJ0QDYRzrSdBz9pxA+50AyMSxKp9WoYVG0VXlWaLLcFYFtNLUFx+0C49Udfrffx
1gzpVHXWmZoG52oHsqnDodvkSoGoUEn5AWMhkiHUlQgYZEgMMSKTs6gpe1epFfK649sOmy2Jhbbb
zT9k0Ydu6pJ9vo80zXMTkUMgqLON3T2P6lSRGtCvjTCBC5rV3YZOHH07i7AcdYYUesxhqX3BthxJ
paa4gBIJXE68gzlWZ76HoaZD4rNui1piokW9RpAajYiuhqbqZwhKlN0EKi6v9Csnjs5745Uz6lPP
lOiWEoyu2nS3KnmrGKBKVqiJWlreo7sZumjbhOz1YUI+gMkIXauYiiWHrSbgxDvpyK7DmqSLaQZA
+2UO+9+SbkoCF7hVnAGmvyFUJV7SjwNESEbpJgyU9xGGKa0mW7j2RQprZgepj3nWr+aAdhp/Wq8j
0jbblcDuWdPVXCpW2i4/ptwMHqhHgu1aS/B99CXA2ES9qVByu7Tmd5BC5LYELLaMh3EbTngbGbTU
Sa0QYJHEPWdgTiUsmzpxPVwTSPFSpZNKtJXYYJq51GCgLLDqhC44q7DM53w2hGNR+tgpM6+PgI4J
vs8yK6S9zGR9rEFBu+Q+KPDjsUPlnrLyCsTG7KjCReu7ANGQg85/KYn769rhHpr6jLHB9B+Z3Pu6
R62ukfrEGlI+Nb19oPMOMqnwnvOQTB1zMh484ZtoX3WgsbG4RMz83lnYwJCMQRhPMWv25RjsPK1f
K6P2moWtxHsdulR/2lWlMbKydIIT0i/HSsK6cBoMgNp9KMw3z1mTZkV+bEHo5qQhLtDhbkO9xb1m
7eqqAu+nWCg3iXqBD4cGEzeYdK0QYVIo5IWc7KtUEljZ+P2zGebvbf84Jf6pbzjNOiwmudpYqymx
V2k0lGurd6CDyi1CqUNFXTsOz3D1vATz8Zx/ANDrUXuFbD4ovM5t7tJVh1La4ozMtIcAXUAE8G/t
BOE1qEqUDsWwi+L62cmLU1pp+gq7q76kf0pYwaBAq0uGECuv+Qrp/oKQ8NptkjFaeJpy62BFo+6A
go46TW48TtDz//5ybR7dRZZG2qC6riNHRUU2mZsK4JQX/+C4TOtJgH7KUWpOdPQIo3Qw04T2gzPW
J/y5GS2IcT+xynip8lSVw3WTj0/jRNFbNR7wc+6rkADMzMDNp7wNmfKij/A9La9qXVl3qWvH8Xvr
IN6EyA/AJWULor8aMT6ffKAi1YNZjHDOJDOsmzzFH5Yp1MUggnCZa2Kba/YjRuclKnxeSnbISzOB
wdN2wLM7Yoi8WzQQBmV2G+5Xtps6/XbS6awmBFpTII/eVFLdR7W5MbxMwuVFmSvBkwdxd9X0zTPr
MrwY7G4YZD2A8aJ0IwvLg42mXG8iQh061CYlntskQYhdEgImw6vQmd6wPpCHMb2H7XQoqBVQHlBO
WjqtU4PYma658/PyBrz/hdPdT00Ubgzm7VU6mGARiqOeAvhQAyYEg3iMXNTbFK5mgF2tSrurfriu
huCUtOE9EU/nlexvcUwd6AnejiImdE4l/Q73Zn1WD481dJBtYqm3MM4xizrwUTskFswmaJRpBlPW
kgVdkES+95Q2UA36Ky0gP64nihAdI0+7uqyneoMUYpMNj/ZIF96upmPohddWgMwmIOF7LF9HWxB7
pbm9Yx9xKv8wqLq6sJluBJZmeBGzF80+PUHxvSuy5K7HoxIRaLa02sOQ295iLG/tCvJ5zxgdYsZN
X52Ez5vH5oftwHUBa7MthjuYheyDnubzcpxN9FQCePTwVVdeUsdM5f4alAz+z1IhfcLpeopl2glt
96kl3XjOULslpDPozRrEt8OCqHaP0WxWJiHejrDuSFqD27LDpdsN0bpJk8EthuYCdDbyGv191ACC
VH1yq43tXl7GvXFBCe+gzblNUX03h9igSLsB/JGuw6p+Mxqk3ELBGFgxnOWgv+WZsa+rZ0J5cBIK
ZEy1fQKffl438RW6DNSrSsHl4JCKspwB2XvH0iHSuIgsCqzpyedYTqlu3HF8lY1f7hVtuJaGT8pJ
fDnCgVpBxPHWUAeP9kDqpBdyTOlQ37DBMCjTegxpNoNDOsU7iC4r0yuLbV4rxwAR67JTnV1dTPUa
B7FNfzjaM3L1Vafq1tmjSnASfDdQ8blHZJydkAFNQijkVY6PRnbjqVXFAeZK05BCORDbmgy2ToMg
E+X5LLTZicm33NDkuRrxVK9kHnlkzXm3kSdjtFTryJqPPyEmkdEvtq0S76tGCTaxRoC7zMdtY/fd
QpPVtaKAoJNRDxquxLs2GCqgeabAhUNOl2UTviGb/o14BDwZBQoo0yiQV6WFzdu3EHEHm1+7Q33X
b/0Z0BuahOfqWuW4veRh5UytG4wV7CmwPOMSXniqyZYmaB7qWrdobHKmVRr8pvjckM1u2e1tKzMV
ezISjkL0nttOzYMSk3wDviWyU4T5H6efGJuAlq+sQmKs7Lq1bthyPTTtjVl0jktc3YMmIn1lW3jU
GsXXl5RtIdWjAxNsVThDmdA79TxgR8J2LgyiqyLQsclC8HYTXFBBNMJeoTGJpXAhGoGnVpDYEDr8
FuUmKHLjyQ6ZEg3Sg30MPeTnhlsjIExEp+AbklmRtdrEsU6nVaHU57kXYxbUNcy/SPo2ce3cinJ2
qoa4e4FLm1svxrCBloeVXf4gfvB2bKcflNZh+Qwp+6UCmW9BT5uWy2JqgaKhmozZ+Hj3qP+ubVgV
iI1fCQclkYRTzaKP03sBFXdp0AZwZLcWdkumg7GQCRlyo8HUja0d/weY57RP1myyi2Ure2ISJviG
ecEXb6P7YcrrMwJYK9VGwoRq3PeltQdhgKxKEttWLJFwGDh2zGZt2OhgckZQFT7nrUZuB2QznDQ0
Qqqon5MRYvap2aXpsJ/Xfb6D1UEjQzEntwmJMU2uKrxDN5ko8kPntE/1SCIzkcZv3gjul7r2Qq2D
e26S4o5CeY6GdhXWzZ5w2CfdApJT1shy/OyY+xX9D3Y4i9qMIXPrBGNhoa2ozWhl/pZpwUmJmQSh
Z4TKcBZq2iuEtncclDgLazf2wgO5065s2EBxYmaBdM06RlvuB9d11pLK1DUtLounEE0Fs8q0TAOw
qZneXZWQMHY1w21hTQUmEm9TF926D54bqztZ5EBBoUWsXVgGRlO1PRvKdsYco9MabTbeYjApOIzO
O/oTcRb55VEMIj7D2ISOJaFlYAVXRMW+KgF0BViGSzXqN4neDuB0OOdERf/aeym+dXa2aaWCL8sP
/tiMzMU/rLLQ1mZMUk5ZWiWRDtPoGmMCh5LIIU9s6csfdSBZKxUHAL4I1AEsWdmCDa617xL1HL3P
ba6x3Q4d5ZnMMihT0w7D1ptSSTSP4DochyO1MofNsaCh27IvaiO7bJ23KSrf+abhZoq3naFgomNi
NkeTkg2bZcf3cWN2b2x92UPTp2zbnFZm1LmmU1krJsQFrkj4H95IGUn1dm0q1xOm46o+6h64C5pC
3jKbkXIhfTqySrJ1llUXegems0aFkAp/+81B+mvhGXGziu6ZhyNs1fhUM5y7KXpblsz1DtLVElCm
4xkYzNSbOfRgoYfysetfc9U/xZV2mqb0yZOS9KH2YR5+31zM1/qsjS13rrc7FOot49Ohuk6crNNT
ZG1mdNJzsn9oz1ybkjORMtyI2RFhStBw9UBG3cAEkg7pq4a0sY+jQ8LJxupWKNQejL58DavwmzP/
1+qqo8JG0PDmUGB1zE8lDoe9Toe7njIuN8I3uktR4bOgjRXK4fLPN0L7IhU3HQEnlYK45tj0GT7V
xIWDi9c3+CzqgoEpb1ldbzqgpotCGw6EYjEydbR3drNVh/QdfdYt1jfC5tYf50U86wS/a+FFyBam
Dh4HS3lCqOH++SLF17q2Q/AqZRB7rtw75vznP9VgKpwxfA2fp9QA/XXgfGJNfiyqK5PjM+Queay0
+WQDNRhfsf/YYDwkkmAB2GgdK9E24AzzzSV9rco4muRiBCUoujPqp0uCqQaWscH8ro3Yq2OZHQxS
m9BwR4i4BFLXZEmbcGc75cZIH00QW3hYim9qYb+9MVLODSOqQ7qQn55eOPpZihaLI0whTxkxiSbh
gJanUesUA3HCa1wgl9TKiIJ7Q890lVP8bCSGOXs8fD9uv2j+eTT0vYTGlUjB/fn1MfVdVadlbZMt
EA5XYVmuKt6usJh2LLIrtYWTxcxZJMb1x7P4T5tP/j9uU84NM0bc/9vCskjeSWHy33/tU/7jX/un
h0WFfPyLU+UffUr5F5hnnCqMbXpldGn+1ac0/zJUQ6gqfQNqrx8j7v96WIy/mEFMzbIx99IBNc1/
x8PyZQ40dGwwgv29w4dAy/l1LElUNCUEdcVty4pNu7GzimamyF/GmfPNW/R1Dpw/i20myGtbh+P+
aTHAZoZuBzWA6xAaociEKMZppzug4XpW2nllp9CMua0YiJeyCSbEmNnRRCL6GXBvCoskW8ROt7Ka
0CUvddmG7TeXKL5UvT9d4rye/TQDKo6SVgJvhGthRlN3MrkbiYw3YRSltr0RA8wS04RC0e4WZeC5
U16uTNwnkzeAirIXma19NwF+WUHnK5LCnCnbFrdP+/WKQhNnA9ZBYo4LuEUe2KXUWLW9SjNQcesK
FJuKQmdYpAn2XIp/L8TqxROUsuRJ6dkyIiWqwvCblcL4Uq3/uCqyehxLVx3W0F+vSlOcOpRVpLia
1S5TSQCa4n/cngYrd0I5tLXpDSUAqiL0U812Gjg/aNO+NYMNSY7LYW5pYNTwKTrNJBjaXovB9FbS
zjmHv9TalQfI0EF/G5LWGbJ/sV9t6It8EwqHKyXgYG0SSZZa/JpWZ6xuqthxbTzkEsADoWEatdr5
k0dWA6tv3QASXpdm6z4njBIbtHPz/QgX89f+uYdAi52o9Pl/0jIc9XPTJPCtkTxsQpHQ3+y6zAYN
Xl6YirOtg2qtVgnVHCK8lHg7lPp5KqiyFtX+p/nn8u8P+9mU9nkEf1wCexlaNxjChPzUm25wFsSJ
EdgQwXRsEQTuhcGS9M6VaeTLlsyFP3/cb78yYgnDtHSGg23Oi9VPb0wI2QCwtGe5HcTKSbEvaIPt
hU1mpU7T9KRa/XUcmgcJD3F+DAAvv2sBf95azd8YmzXfVgddo+mfrqDT6xrAJN+4KtS972VU5CDo
C2MX6ASYDgM77m6byerST+tv9re/u9k/ffTnmy0UTYxS8NEO7viSZxtr+qU5ifNcm1YZ5MA/3+zP
k/Xf39Sg180m0sC3/+u99sRg63EM8qCqpx190zPRWhjF8Pgq6fbPH6V/nnf+/izbphU231Pr00yY
O6FXDvCvXeyAh1Lkt4QYkD5dh5QVWyaf8LKPcBf0A3i5MEHyljzbbUnjpruxk+6618MzjwAyRYWc
PsljZ5krrZUPDKDDHCuF9yZ0/AuPF1aJtevBKFwG6LZXcKFx3jzI/ofaqBdJp53bWn3m4K41qodQ
qZ4S4lG/mfbnEfL5teUb/vO7fhpB5QQPDr6y5ZZjeCShamVLGEvpYr66dFiPg4BJtvrzDf790Pnn
Z37WkER1rg4UwnmWFQbLvF1FfkwUhrn3Ennuqck3z/M3MALeEjqbvCG8Kuhlfh07dOxF3NO9cA2n
35fB3NwExAhiJzt1Q3ndee3Rsprz+Z2ZMFuZwSrnNZoToRQbMSM3/s/f/6Oh++Wm/3RB+q8XxKKO
QASwvutEaPW5CfN4oKN4THJgXsrGojg9hQSIMGN0MOsUGlMySr/rO/9uymY/xSmVXrejWvNz+mn+
CpJ0cCAMWFCz03O63BvHKVY4Nm+qPjqS71P4/dmk6O7QELJHZa3+bs/xscX6ciMcRzpCCEMK+9Ph
oqnhwtsBo68tKCQBPzhqkC4dcNNt3F5bfOV5tdCHGqjgOKv6Q3CTJ9zzHxMrSPIdtwpQ3q4rgKIz
z1VTAK4wWg0iXM2LjGrX//4ig4gOzwbyOuR3xjxR/XTT8AkUitAYTFYZXTp4ShLD+3iXoyygPy7u
vhkrv5ni+TzewI+jM1qvXz8P00zodTbrae2krvCJi+k9KhnFiixO4HzVukjGTUK0Zpxa3ywvv5lz
BQv5fCxmKvxSJBApvjT6bzaFveY6D34ovJ5G0mydafxmRtA+b6qYcpExIk20BWQBtny/fsuQ4I9A
TaHZkp2AP9svSI0ytkphXbUUFKs8WPZ9faswUvCV3Ft1etMZvgZ7QFzpdgKXxj7vuujOQ8jTN0fb
TPfzMgT47ptV74vvfb5QUxdILHWEGnjPf73Q3DfD3i6Qn2F7PidM73wsu+W8xZkH6rzKp3Z6O+/O
I5bDPw+F3yxLfLQhJAcgQ9M++93rPFUE51+bRtSBsB7awXJts87Uo7MsOwaD8t3E+bec79cXVNgW
L6euGbN41Pk0U0Gb9TsYnKarqNZDmRtXjEa3Uc0T/cE7hOTo7CPlNP9Bjv9ekGDYdeU67s0lFrgX
xbbg5YwS8sW6VqILEDX7ovIukNqvFaa+GLyVYs+y0NvO985aUePVjNoLcyRgadD3/ajcmlcitq7A
XC1zCeaJIj8Jc/3CFu1zSfyU1TQPuQYFL/CnJ6e6alvzyc6SvaMVj2Mmr5RSfZh3n4mk+Fk17RU9
5EMRWg/OID7+oMzXlt9hGqR23WfnUZFclpNxkKl+ZQ3Ga2slR4IRH3oiEdfrjBIQicIXOP0P0jdJ
nR7O6YfeDlF0kTrDC5GA65l3C3t9M7XJeojNy7JF3xb6D8Yw/CARc6U48fvE7+vgCBZWZWzm2XdA
ioLvEIfFtuz1NyvXV1oMSTaKHuerBzNXLyaB78mnMthQeqdmaNx69ZufiF1r1vguu2RBCxcHb36m
Ws6LZ2i3ZJe+p5q/HYS4FaHExojzP0wIdhYzgm6Osatf/U68tzgOgIju5jmk5aYrIcmVvdgW7OGV
3jzMU2rAGmVwALMV86CxUZhn3lGzb/QCXZmWYFSPs/4iIlxe9s0j26dndnHnVWmf8jY8myuycTt3
bgLv1UoIJySXvGSd0cvwLmzTTZwAO58XORKzzqXmbUq2tKpIcPAPR59oZusmMni/9SqLXU225AJ6
AwoFfeHzL6QxBr+qO8Rps5v/Ixb7KCUydzLkLCXsCpBzeTP/BVIF7xnRqwqmqpcCnOtIE1f8VaHC
y010SPS+3e5ogR+U6qoZ1L1kLOqZ/hAFQH6zzDkLunjntfWuYhIIArjGDKS2Eu9dNOMjmX/MgxOV
pEvRhprvryXLS0OxwfX+gEzAaNbehrxGAr0VKIsW854HodJOz140/JF15O8RR2z7Mn78eESyh/lb
yWk92bhvKk7pNKm7fS0Nt2nUM4qHz2Frn9nz2kgg6pEs1W1k6M+jZy8rSM2L0G+PxCUuPbNZqnZ7
yLSK4mbGiIBgkIF7cyumL57knYj2tuifdLJOtHfczShIsqtyyG7LpgKLFobvI6LuJjmHvrNuDaS4
Tgg+q4XVdzNinKJc9+T3tgoFusrdIF/PT0J3dGSGP2qvP83jdNTke+0UT6W/rXrlzVMt6F72WtGt
y1yjs0NsaNlw4A30E52tw/zSWEGzJ29zHndmFFxLMgRFRuCJEh2lV1UwogB1NdGLyetaJNN7WZRv
WJ73SXihmuHlWBVvNRdFVNmFkSRLnBSQEd9wPpJzoY6wB8PLDIePNg4vhMQBRrqJsEEIdg5Topw7
SXs5bwPn42oi1H3QdC7xOkSwKI+lUV73ADaIF66UhaZIbOP3aV3RnvGJW49PwxjuIh/EpdMRkWUS
Ig2WDMBuceRweGPM8Xmp+k4OLjZRP12SSHc+D0pq4fRImQso+WznM3QXxmujt2lNmrsiDl9aLVt7
6ni0zIp3z2x36LvqBeatBJJIUbls+t7HPvJd/Jb0IKt7BGLhoiTkdiGi+FpFy4VJCcXpVu3uosDe
R4Qj8kpsI41XglD3qltUvCZMs/KS5LVz3Lq7sQHzoZ7Nu7FcjRAC1Gt1QgNm1P1NaTsXWh7cGwYE
NQP0xsR/H2W/w+lor9T1s6dX+8BmTI3a9Bgq4YtOi3bRFib9IaVBgBo0NJwLXmsquz/8wN/mSn5q
Uj7DKp7trrgpiZLnTp3s9CbUjGPTOHuD2N9seCN7YDm/8PNxDejLehpvdFtZ9VWz94RzbyUJ52HS
twUAgOqqqrelMp751sDzZ/FW2njXDOIZI5jblE2A2CC8/piNei86QzlAhHO4Vkf2ooP/AOH4rWb5
mue0Co449Aa2nVCkfXPc06m983VSW6PxEPXdRZWZm9IssCuxeQXapQfDvmV6mV/JeSibOr0FrR6R
jvnm61yyMQu8Ql7kkm+xnQpxW0YFrIDpQuE5z3FBcRefiqJ78QvlBwfHS51lmPu+r0AWFC303dGG
9FifMFJfOE14zgK8JHLwyajMcxwBgCqyXWomz7VFWHAYWzeGGl3P0++FGIzHOCsPpQ5dwjDhaPcG
+erqDbgBhPP2EdXES85H62lyCCabudn/QYDSmV8WB4gZ6MSje99srrWSJvvHfl60jCCTYJW0P8v8
+Mmwd4NvXQq9IpOguf14JiyaE4uI7aGv0s7zpj7TTPO6tptXVP1ukfsBbA2YK2F+V6qPvSdplIUM
c4KaWDTl0an6eEE89wIhxXEehZ1hPpqDstaj6jQvvZMeLjtobfP+zKhB8Qt5UCdj7WmFmw1zLqMw
mRx4GjaSEfqgBLvbF4hbbqXaXlZFdz/ya9LazrtI7OcFMDf7u54g97ngAQKV3NpkLevhoI8oyNX6
OhDFmck7Qfv7pjLlPY42Nm4/wGRdCsoAH2NsftZlaWwrrrgYxd73reNcP0DN4jqWPLdgEM2zTCGG
e9KOX4zeTDCnx+cVaRpKoj0OkECtDm1fsI1q886pSRTmPcVMv513VHSxdqoK1bc5M4vkDdbXSWTh
RWsflRg6pe7fzaddVWuIO0sva96l+aBXadql5UcbcIEpb1rDOP94JRvT3iKwxERw9lGlUESwZXrY
hGyW5vOi/tri51zMI4HYAhgPWf/kJ/IyZ683H+pidZsVxl19N+fOVS2ee3JqNRpH1Emru9EJgCgz
j1wRvD2m1yJF8T+PyXkU9FlylXCJk5ZuMjqAc/M0dxykla1zUU+S5k/wEKKNUtrGNYotbjtcAuF0
0QX1aS6rzEsAU+YRyK+e2a/zutrwNefBp8XpTuvs+6YwNvIHx72ruZY1T/bz2J8PwZMXvY1ZsEZm
SH3WWJcWCe4POPPvSKqjmJrcEVsIsMh0btIAj2fmHH1vvJ1nnY/a0WgcI+dFps6mUoKzrBgt+Cuo
oT2Z84i6q1az0kVOQnOJW8dG/caJdq4F62V7mt8tbSo36fCYsIfLaqQIaW49SUU5VH6yl+wWNNoH
/8HeeWVXjizreSqaALSQ8Hjdfm96T9YLVll47zEezUQT0xeUlm6RRZFLV6966L7nnNtd2AASmRF/
/GaKnW1I+huEI2yqnctiUhTixD9SFYTTg1WM+1f8ygzzlxRMaVImadf2RGZFcq77y0UxBS+y4WKi
znAR1gmLxczTe1msMdwTp253Q41En50bG4QXF0rnSubFKRzD1TgcFTuB9Od1lz/kFouOvXIQhMzo
NfiX5rcKAi5Il3NXQtLBls5DnpQ6OVkJxWVOFzOxPzZ8BcNEdqOD+y2l1wBVgPwgTZtIJP0t56eK
uqt5qp/TGS8fS+PQtu/i1yOFox02p/qFXcmZvD5CC/dL2+6s8JQlxqHnz0qp/bRFwhzDH8VU4GHe
wNZLcGyEuFt21oMDiicbvlTjUpXbNAC6ld5UNANuke8sbHmbOLsz5ujWqEwIh8Xr1yYHgeYXwERk
Sbp7MrtOdgh3UYt3GfctQKClpecWa2aqE28lqARv/T7Mcd7O85vOxPa68BRcZRV45B19B+k8lUF8
V076Dx2q2V0zbmsOqMyAXNTitgg9CkLWCv3TwW+iCykw6yg/kzpKfjlnycosyABhLxA80ko5pPs+
+T303XFGIQ5N+qGu/IM8RLKadNz/YnPjewb/+F2jMOYGz0YtsjZzC8RSey0hB1yYX4tSNiDZygR6
8FPrujayVd5bx3Fxj6Vf38hVJxqvctbxCi52aeffYejSC0z60pYMsK2GQhlEIZRPcNRuEtwd49Bb
ZW235xO9hw5/K4u7Letrh06/BQwdy+JY92fkBj/FCIf8yrnL+ZhmyPVyy3mt/wqd/hed7MrCxHDl
B/1NDovbM5DThMGN/DmeAT+ufpaPKQzaG1kVRRsT+8ELYWm1jn6Qni7JjRuB0z2Jwiusu7BxNpM/
fg/DmXQHep25aS8WLT3F+bbgEq0qDvLAPApFh10BmOt2WY+m9WC253idX0gDkxuK5dAfXfbpUWtp
JLN1o3U/0PdfOLSrmHff1FF40VKDqQlxVn9HUPRuYkHqiTmuKi7iG+aTXlvJagmWZa3vSks/03gD
eAn8QDiJx3hz/T939PCx8YKnPFvIp4Lq6M5PrmU8p26J5BwEegnjg/zJfrJd4n4NwrJjyhCt4sq5
ITqKLCSMhKR6qtkGmcbj1dGjTYhPo18hS8Flx12ZUYIMDG+SBCabiLe65Zgu9jc3sx4SxoJdSLrF
lLxo5XJbxSgW2vBat8Nt3pzlVoU/uX9T+upPa5Y3Y9GcR7k6RSjzUFZ5d8g07sne2ygHgl2IyMuI
zEfNML7LH7RY8VNbzLfViJ+Y9WeI0kuSrs78oP4pf4UhPWZV2w9NGCMp1VeLVBtmusOVGa6ygbFP
ZI9nwJmUJqZxvwTGXg55ZXDOpDnpnsN1n3f4sc/UeuFLVh1LVF8qbOqVCioCsurzZXJ+josipBqS
JD4Jl7X1gu8uky7rsa3xhAr7C8upMGI3tgJI6nnLFtHRjoUXpNDhA4O2bTDXIYYLv5tixH8JURuB
We5Km6AwMCA0Kiydu+YXMrJvqZ5e1lVylEVZqvwc+Q1pHd7FQIhI5s1XRV/ushcTk2fLvIjtk7Wl
K9o5Gpod21833XBFKNE24SUhgtu2AKyEi+78JNtMfbftg3CtIII3BBESaIpln1rr0320nKct7Olq
wrqqhh/K0PLcjIItQU47QjcRegw3IWRRmYKODIZnxhiIPNZaNaCHHPfm8EK3uZ4TjQI0eR1bOnpy
ZmOMNaHHe50YMdbFcpUYnjv0Y5cWv7iL2o2l1wc8vy5RQ61zrl3gztvgVhVOkAkh3bBdBUe8pYen
HjutjGG93Etd/gnds9Gp8D6adwGD1XhA0ANUKTPPMl3nTn5beb99O930Zb4N4Ox2PJ+ww0DSKnZt
68Jx/5ME6lr3CkxQoSWRbNJ0DtNLbRXEJl42+4GMD4cYRyQq1qYj0bkuq43cS0g+2wDsFzMK70Bp
x2q5qKh7Ot+9QfyF3A4OZjZdm9E+UN+aodmXRX8c4V4vUXGRcWoadbDx/fEpLe2LqiRZoRwOMw5j
VhzeGmHySyXlbgzIDIcPPJkdoA4BO2QXyXMZuBFYx4ekxittLBZsIEt/3rY2XFulKo5uIueKVJs4
FpuRPtObNhFWjeg2X4tFsnGaBSFUkMzVvjaIbhswyTGb6HLSkJqg9LkkeQKauhoBQeDiY0Feo8jy
cZHuS5e619avwOhWtP/FRTdgEulHML7S2C33OBxNdBSlffn6N0h658pRE8KWMsMzakCXOmPdayse
zTiT2LhMZ1aYPOJra/GwB+ZDHUoI8htmNIw0QgNxVT3uG5fRKDYcEidoGMmwVaqw+WerXYmUTQ+y
R1wZoU90hH7hFLdLB0ih9ewhV8CiJE78U0h4dWg7fMQTYVLIJoxVHtKGEgRdLM4z8oTiGrsWd2/k
Y7WOLN8/892K8rL9UYc5wlp2hDt8EC/s2VZnXgNKgpEX1X89PERenlxFTPkRPHgmbIRFWbCTYhdc
KuvO3Ib4ToLPflbDWMJmYnPSRtu+WQWEWECW9YtTOFuzCBKAXpYWZVJpdOu+9dTJnUkLKsNAP9Qz
UXuDWpmEMPnlAHOVZZlG/GFp/RDlTX2MGiIutaB4sSx2G58QStIoUpxAHpQJ2joKwbXt42UfdUm3
XUQYSwPtNtV9RkbHvsIKP8+RuVUmdtlzDnSkz/1wKnsXJjU+s9veaPTL3DFQg5SRftmN9VPlWngR
986LEfjJWe0NJOGlyvih+7O+62okLE2hfpMkhP1MczdY3xKvQHFCEFDg6tomqUmxSeoKVVEePS9p
pUQiaO1Sb3wIKv1PaKf9EQl+fwnI+0PvKmYwjamtoyD7NhftvrJSHV+XGoc9neKuT83xClbqeGXr
7RbvSWJmnMo/JekIc7uzbvC3KvdWpXDHNKz8hObwj83pd95PkvPi+tu4aGiNw0uvAnbVDgzvcD3O
GrzL+y2KTpIGQmDDou8RZ5IEaM/xjy4mdSPvymesnq+DgGGaWcCj7fNkN5ljdUpca9zVVtBSycXr
2gOLaBqIuqRTEkhXDFeRVWfkbJaPlDP8r6nPGF/oz77H9p7HLTDuPUNxRG3TnB+bOWL/HPY5BmWX
NOj+ZRIsEWaXDnT03p3Oie/dDnmN9zPa/UMyO/syLm4SZkkXqQE3uCILewA9xo96Q6LKNk29S0Fn
a+LZFypAgee7ecYWVT29zh2oWV57/IbWxzcJuhrcTaeK+9fCLk/OpIav9fqSMDZQcIsRgXXbUCO3
/bIXYkIzBLepuWYtwLzE6TVoTibFV8swdKG+klombe4jMjwGfzpinKobYBP8IVFWHwwjPRGcc0u/
dSpHZD/6VoqyuLN+oRni3GnPIjvc+1F1r8U1Lv7Qq+f5ctH7Y2bOW4ssKmjEV04UPmAYebRANKRt
GMbkorNDCukSlYDkRJUJAnMg/lh/SOl1u0I9sTQ4UXhvMoNivoRQmd/SfDF6+4eN9TpngnTp68rV
bfc996nxY53YAsKBpI8MjXvbjm+E0iJg20KpDbnpXkAgarFTll5UVngjeIVA7iHRL5n36HrTF1yB
jwgvLCAHygv2ITDZ3o1re5wa8MWFYdlEZNTxa6TxNcRsaZ52bUT2Fx2PX6bfJ+YjaWauMQg/fj4E
+4CvgBUKBFAFC8RR1jtuxmQ4Q+qkOlywGtDDvQHO3Pcq+iHAV176Z3BQGOV/fs1/2HuvL8PHSsr0
dNSl3rtBeZ1QyfST7WGfN1wRThWZt1jvXUipk9NRs3y89MyFAkJfsi0Y2qdZuS3DowuSKGhQylRC
4GoH46fZ+WJC/OFY8K8f9+6JaObY53FsoU6O8eBjWXMMHXh+11bXXxIZsQLE+2Iw+NFLYAFAw/Hg
aXrOu0vmc0rI64IeUTA6+fKEyPHK/1nFTbAXppfgc5+/hY+m0R4MDgOTGnij78n9pZpzNyFaE9Pe
+SWecXOA+SOtNt5RX8z4P/z6YKrLMtdfCeFvp7yGS0oy3QvVc5+SjgKumnUnQXGjONqZOXyesqW6
6pIVAUnPgooL5iHgrJ6bt+SLHFWW7rL150/gH6MAWYd//6x361AjtKzlkyLem1KgphbELZKwlwTv
4+eIXqSIyQZeNQQVkBj8+bU/euW+kHJpX2Gx6u+4ddPiLuDJESETrn6UMRDSr4NpcBAS0iwFvt3j
Uhx/sdA+5AWgHsA3AkkH3J1382cfk+BZ91nYmqNfyItPgS49EuYa9WjrhMkqMpBs3CHpVoXD4+np
vm0NBrPqpgUDX5isyBrxUBV6fJyyTciv/fzhKFnwb8fkvJi/fuY7dtpQWF0JXuivg6U4uOEtK2Od
a/h+1DfWbOKea94R/sjoDCU9uKVbE/q+mDvHdU4CDsl/LrEfAH//Ysv+gGoFSx4/VYQxrq3cd7yK
UKPYnDG0Z6o5nsvuJK/NCdEss5B7L//qQXzEVvn7evIR/8WO8WevnuYll7ZzGyXhZeZjINpiM52s
x8bEZuZQd9X2a87ex/cJExKZhDLhKry97lwbwJ4l15XmWSZnLiMAG7uamg94mL86nT9gTkGZsnSY
rr6PuOfdbUaRHbllyLIcyQN77uZzHxfZFiJOCzqGIcRWcPmc6kRwfl1VX+1PH16f0B8POqRucyq9
vV2f7hS0SDxXoT9Quz1URrYmKIbuGN74TPevp1fjLqAv9jpjtWhfcbP/3Q5MCPMGHmPK4C//3Q/A
r7kyHHwAaJ8xOJe4E3pkhrQqGa4aWJmDPezke/v8O/v3COCqmB1BMSZQBBbD29sutEVHym2yCTE2
qYX3BHFQILMYzO7zS8mH8faLfnOp90/Y06LGNzPDR25KjgWMWs/q/lOUZSjuOhxTB9MwH/LT2zvS
poEGPESca2s7lbVXE3rjV85wju0QE63Pb+qj5ye+XcrAd1vUaW+vVht1XFd95699fNzl+QmKn+F7
oHh7n1/q3w9Sbuw/LvVuR0xj2yMoixsT4EtGETZH0qKnu9H6WWf1F+zgDw5sLoe4gq/Bolj23l2u
NJpgNnN0xgZKYMG1iadHxl2+jvEFxo4Z3wstAxrkaZjIYRow3RizY2wtp4GAOS/u9zLm+vwpfMD0
5HdBbbOpV7Dqel+0eJpvlEvJdyJjhYGYNOJg8a6xmGx0y3xFqLvlXMh+XGoTfA72qy+2CvOjhYzy
BB0ZFE/c7t69c611oogMAXZkTE1Hoz/2ZrgQwtmdAtsVo7THYWnOfSx/ht5YxUrfJ4Xza54MYDrz
VqamHrCdRmanKpYX2WscgYcnbzl3OXwFhDbp3gnT2MTauBN2gNZC7YmGXQMmhsumTEgW5ewNhed4
0T5//ohfBWjvv1TT8kAA8FJDUvSuKPJDcuqHrGUvdKPHvHOZKSZYawmwXs5XQBv3Xe1fegEZiU25
K0b9SUjZOfYrGAGFWfMgpJ6wao6ybF5JR4ipm3r6lnf+1sMNoIYEpSr75FBb48T3WsknHrHgyaFO
+JMij1RDYGxKEJkBKDpfeaziamP2Ny6kGGwnwi/qsX8rDhaWTXWqGzRC/3Azjbgw8WmvqDimhCwz
AgihY8k+JRV/Nt1Li/z5g37NbPvnQZNyLbUYnel7Cr6zNHzU2gTSmBMik4THpdyOGvkCwCm/NEae
OT1pOya7AV7LnGYnRS1MQsAfmaz4mUrW2KGv2dUvbSu9lr8wOj92bomWG1WljLgsy7lTc/ld6Dxj
1/2sJMQlZUrCMJFJgkOUgbtxrfmLh/nRaWYizvAdZUB3fF9lYhjhVZArEdEo61pmsDbEJWG7il6l
Bf5IcHJiyPcFAfvD7diVLCYYvrZtvfs0Ox1KHsczZwzeKvg/vB5nAo7EEBE/f3kfLpe/LvVuf2yi
AJiysaSOdtb9ACheLAQKgc9XxbovSOCL+v1/4pIeL4QayZWO/e1hk0bVXGY2W7LoH2RCjwHPpTfV
R3mYDYePbL2fX9L+t/w0mVUAmNie4+re++1WLRhMZwVLtEjca8eaCY7pz9N42IxD+SLQE2znP8Wk
P2iq2EvrXqKPkdmpmd8XOCLlWn8m43iZAL1yIOEHVfC4pLeVrdDpptNkzjj4xTeV0W6FV2HRhshH
J42+nDRSj0zQRHAd2BSMcYsBervrnEXMHDMn20sLIlUpaRgPYHrHJAk3gozhoXy3sLQ94njh3Hxx
Hn+0xJGz8Hh8CmT39eP+qzDPTWOKoV9TsEGAlK5WNDQVmo96xLnLQnmGzUz+RZ380QK3LYvcC/po
23bfLQF3iSCqgaCunSHZKxkx+hG+FIBCCVvF5+/+g+bY5Jj1bDz78AL7BxkasLe2eqQsayFy1DAv
mKzdDrQ4jPr3KcZAjvtd3tkUPbn2/MVi/0cmzaah8M6jO7Y9EYPJB/jX8w0nN6hCGcMILxyufOcT
lAye6AhjNtGPmDZcVdM5LNisiZ5lKUYYNcr/xSc+/OJlf/S1//1j3tXJjd0mZpnztcP9uQfkxTOp
xIJ6xB0IqzJjWXt288UW+gExngeAlIPKXFc+DfvbB7BgHIrPOezwlHG+cBYp4s+gbh+dSLtxcKWV
pk/Irl/vox/drqM7poV/Ilv4+wogxX97DlvPXwvvR+AouXyVLxubZSc9tnxuX6w22ZvfH4YY/L7K
eU2L8u7t7WpTx7TbCXjfNJv9EOzMGueOPFybiC/DBNlYuyEk7yi7gsgCWHU2mPkXv0K27X9+hZwf
qFFcBCnvTpC2xKUjifjAZM3PbXwmdy/9pzBYZZ4qgiIHSLuFfiRYiJQFxmXXW190Fh9VmY4hWCCS
bR+E+O3jiEaeRqdpPmdL+VI1PV589XinpvD28zv+8FVzUNO9UIhgS/D2OrY9lI4e89gFr0+rPxpq
MTvPdsl0K1S8GTT48wt+tG860qGhQ3bw3H63hQ2DRgKJHeJ721JbLa99rlBflEGwd4hT4kXVZF9c
E0D7g/fKCYbCHfuHf+UwtW/UoIsUJDnJuaGDxQskUyGrCkFNqPSB5638uIcq7uyEuCMdlnCpM+pr
wcJaUDrBxXhlq4hM2Sosf0kpxrn57EAsaYb67JUXJL/+le9Rd8EBjPpchB1SScuVhHxXxsFGsCvh
DOijuppCyYEA+ktPOT1BOR18qLc6vYFLOJVNho4Qn4XdLzrImut4RbAXbE6kQyW1NvbYt36W3Hrs
wkEMU5N1mmTOYQYzw5BSBIBCHFe1baxk5hRxkEov0viComd7A2zbGbWTgdG9PBMh5BMgAQwxHQfE
CwOH9wLuosz0R2su18IpmqD92RMUedF0CIM14JYwkNsliXNmIVxeCS4liKFwmIbWgOttfg+D4fcr
g5jKxQ7Kk9f/MTBpaso/CUWA/JmCM0p/NAw3zVw8ColSmG4DbCvb9b/3006K4Mlzb/vQISkD9ptB
mhmsTikHGoVOCHveYfyu4KoJ4zCtsdTznHk7ZRiMpOVBqEmBEVBYr22j/mbl8VMHL9IaC3ZXAy6J
vxPi0OSgB8jwbKLCEAWF0dj3HvIk+e8WYecMcy74KXdx/SQ8U+GHhjw3Mun/CGNR+MGu29zYwa0g
rUIXEhKX8AkdqAqa2nYIYTTmXVRWmHFmT59/ZsaHK96FoGeYiKltU0qJv87PgJzlZM6AdoTd18FZ
kWeWYShqz8VWmH9NlP+Q1SCsLtEIqSg6jGov7C/glbVXaCs53TVkLx6nTQltTyqx0mv/uFZ0IUVH
rZ8bdbJz2YeN3Di4HMv/j3fhvr0Ld7HtjvLExxY8PoxRddTD+lzWufDRhLtD7PUhoe71waOhY6wU
Y/Qxxjdg6NdpfV8z50eWAUHQxFw32LSwkRaavKqZZVR/EJRN8H65M4HXRJNTl9MXzcI/3utSzLz6
A9HkuYIUvb0NslJzKXTYZY30KPO016kuCWVd8TI2uzZYLgeFOSvoG7ZUd3LoLK2H+CbdykcqzFUB
3NvAfKjm63YkDCZLfopQamaWIt+maDtKjIBVZJ6a2bjC531gSjz18GxhpA3Wbd760Urq6ZoZY61F
69BpTh2eTlAi7H0VBK/ouTwI0b/ljoUx7Ff9xAfKYR4EGzAGOPRoVM5vH8S8+DZWTFQW+Jtj/53/
qN3huevKk4FXtzSIjvCyRYZAMPmhJlxVfoxVXFQJ6a98hkKp+3yNfVRT//2T3h1IS50VoR9y5Odo
Q2QUj8YI6om9F4Le55cyPipyBNylsHOY7Upsxd8fpZ4MdoXWwl+rqRohH48nu27XJYk5iNTu4fvs
fKsESnshE2WToJOuh/FJ5AqUis/QVx96moyS8jb1k13DK5PRi7wmu1InSEJf6ao/av98w4AqBF7l
sIu8/b2zGwZkhfO6rFj/jW0xx0V/pmHML0ePrK0Gq/TewjyElfn5s/qoMPFFEowmlIHA+/rftess
MkteC6aOpxkeckdpL5WXsFuz6k/X119UCa+u3O+LPy5Ifw34peg+3t1ti+mcN8nd0tQKD6NNp2uZ
SRtyrKgautWPwLh3XfVjHvNvadHCwOzvGis7GBU2tir/XQfdaYjV977j/HQb5xajnJMfZk+2oYkv
DRaXGCCaOzktZTnLZLOZCfg0QNhgv8kxIit+RP0XTn9kQ/j8sX54LqAPR59Oz2qAJLy9ybgf3ap2
aWVMKQdMrbknTnHIIVo1TFy4YauJD/0yH1IAXr1177QCe/xqOet41UQofktiMkLRIYiUMjKnY4db
plhnonvx0vBSbrjJjYssbk+m/9jJg2ib4CsffPmZ796VwdLAls42bexR3tXHfo1xvZv2Adi0/ryY
42EoihNH/JmUHVqnf7E2PrycBaIEMGpSJ78rk5MmcTJ7BE6euUQ0xlQfwZlR42XukmHRZV9U/x91
v4yBEKnjiAMn4L2dXBgAJ/lmgMchHkXCuZ5Sb1UBZnTEAs/5tE216kDM/TlOD5sCjmoeh+sef4mK
OF/Bgz5fNR/dPjW7Z9nyN//9sNqc8HzyOCLWhLbuCraoYe4hADfrXrvBUHj9erX/bw72K48LTN27
Jv7ZvXX5UgB6HDz/Z3Ow/X//b0P2+0fZhB/+i//LHsz9rwB1FnaNDL5Ik1Es0/9tD8Ymzmcv5mHY
IMoC/o+Iexp9lpqy+JIsySr6L//LHszR/yuHlYmhJQQRCEJMu/9vIu7fryJxeSA3iJQSU70SXd5u
PZ1hTHYEjXZTWERqp3G3jTXz2gyn73m+NRoTc//OeIrS4hjl8Ntx6MrC/r7XUWgng/MY4jXO5J1w
ga/KzH9mOq+/zLF1zjh+Hc/p7S+LlqFoPGlBkgXpZGYtWEjql1HuXqcIYrB37gucqcZpVcYu/Llo
Q3ZvhomicleOWjCh19HWYA6VdvZtGWQnJzB/90vwhFUImZk2QYJ1GG0Tk7osbGnzvBXJMdtF+Yfc
7c+7ycaR2StJ1NWM6zbyb0MjJ+yIqjpyfv21aq7/5w75t6UTlgr/vAYsq8iFdmB9Abe4708A3VqM
LJxxGISD/qvVYvcAt+ZMm5fxaHF2rWIXxRc2TDauGMtwIC2x3nnFMK+DgfiQuBo2MfVKVzvrUR+N
q2kptlWkoq2qjSM1Ngo4P3mJzfw5grJMvJw+nCyY+SsMwH6hEiAPuiOFxkbUmiu9wDnYja+cft5N
C9FB3WycXv/W4Iy80ciHWPVedpM2BCtGZlBSMZfZuVp+ZkGSHFRp9VuYIgkcx+rZbXXQ5HS+gFxJ
deUu+n6owYbzINmGi/Y4AJqvsoXkHD3Ls9WRyG1tPZKasC0Sk6lL7/SbPkeI2Ob9ykicahPTumPJ
2xwIid8DZxCk0eJd27oafFyPgEiTAccaEl96XIL4adFKe1NrCUbTZgh/r/yZqvsgbqEzM1SKtGzB
5GSGz9TH68QDRYjc+oVx5j7nMFupOfMwOM/S88S0D34du8e+r/DXt/ryabKRGsTI5w6p/FdltSX1
Y4dIOJjvw3hszkbygmak8L32NJWAUxl2JlgdXw12Eq91B7GzFpd3eq3vsBAo116ZwTNyTGSwHR71
U1pceuBAGyem2Q9ifU1MkIcJM8RMpDB+f50PyUMEEXmlFRpqjBr/pukYie4GoOfglIRHaXN334T1
gfFFs8py1ApWNB3zAYZfkzbbyVLE0afuI2l661K6jz6PjlqMYalV29hPW+a+9LVNTsa7RZLsqmnr
E/qPdhWMsFBQeuDbPDfdrl2ulh4CuaezUtPeG48msSdNaosnvrrECpjB4T7CjnzTWH2yrkcNv2jt
Zh7UYSr7h5xgJFiXZ5MXPcrnGy3Tb7+sjVWpIYhoo+Q8a6Nz8uGtNRamd9YYXMalY+0apryrfpxI
04b1A0ciXpWlCQ6Z3/atvmpdkoSSLEFWCBpf2TEbw5Ruc38pT02a/BnUCFwxGB5sjv46cJcUS73E
ZwEH95qRnOduqDFVnttVv9g3AcgM2owOtQS27OUwD+uSXJutjVxMq81N6Fb5OrcwUUAqpBh5JXdu
RbS0gONZpF60ROs3s4rvk2qBTpKk1ySWx0g9iqee8I2xH8f1goCZPXcC6uEbaVHrB+R5rGHB5zSe
F4BOdNGT/dvEyBXvBZIa+N/r+EQ62lHZoX5RwlH1wtGGkm8QvdnxEFSHDclU7H7RsEWRvtLdGJeb
snyuRjPfREvnHMzqSkmuqoNzVGxbZ3BwSeUpeHAS5J2V3aMRagn567ipDxgosmPt7Dq8UmhfVIH0
OBgO4MCUzExE1n2NKGE6LHqyGsPhjmzj5izoomEVobXdpmBSjqHp+ynE3MPykkc+1z+9N/0aAxSH
rcJbDlgbH6QIP498VeG8alrFejTIJKlLw9nodrvDZyQ8tgYYh4sghLQN7ZClc7JLL6n+oaWVjXNS
VoF3dTBczF0/kx86nfzRc65kuWQaYdyDG4/HzL9yRrJehxbdQdMX61gnIs3sarIApD3wTbIrqvyu
DGEi8hHMBzrESx284nwO8wDegGHdGJ0qEYcV9srP9IcFwT0e/ZpDuorb7IjBvLX8arnslP6AosBe
DR6OPvEQMbnI1RpfWecshsDhlSZjvLTAVZttYvKyXRunf7riwnc6aE6N29/OuNEqZAVmtfdqDgQt
C8i0X0iOCzC7WuVLoK319mrohidu/KaYiyfRg5ozlXKeLIiILb9fmZyleY1DY1FM3+xC/6G7fJgt
EQNxA0xTRON3fgyQLNE1Fjm+p7q7bbzC3uSjAqsCAR2AK1K9+jFhzcdVY5+46u+tXYreF7FY8bu3
O6hShYdxtvpWtH6/K35E7quSWO2bsERc3ipGNXiiN9ZjOS9rA1XkWu/x1TBb81SU5bex0Dogr+9W
i27AFUvI3gjZVqbsEPTlrWM0+PCZ+E7Tq4drLR+/z7F+3cTkeoT9xvAz+qJ8+GG4mb1qiNhZd+70
LbTdaI0DAxoA9HsxTqSNSXoxIyqLmer1QHywm3DIpW6ewgEwK+K8ZpotsBrDrPnU4/aX0ux7Fm2y
CjtyAg2Mw+aob3CER966hGzepRdd+d1l4pX1ToX6T7xQD52ZYYM3sHVEtr52CvfXpPhYrAxL8zBm
Rw8tRQKCMW1CG2WBUnLsofJxibMQHwOVdSizNP5dbU4M6DTZtad/pyV7KJfshvYHTSeSgLbyNm2O
D2sRINZB7HWs7ODJ88szp7OfJ6UPmKhUOf8f87HEcE/l+1FeYlbOL457gPMewWBI+Yc60tXYODbo
C/8EBQ23S7Jv4iCiK3LkUMsNMc/PiqXJWRUZeKhh8DYSWkQEVdRV6RmBCvXBxQXeI37mqNrqQhWg
e5qOnGvCrH6loJL0mXuWl7cVU0Sm9OCE83LhNdVT2HlnaJ9WYYNxj7ZAjFB1dRVn+kVuo3lAs7kS
iyE31whQYxkkGl0YkUB6W2Hj2nan2AZYtMbhskOHMtlEsbemt+/yMN4sHprjXqxJIrwIfTIxOp0c
oY1N/nA+E0ffz8hPA03ztoW7PGqdHEQINABmr6dMPaZGsjEKxLld6q9mc/m2eHCDcI+/n1y8U+I4
RK+jgq3yMeTvutXsECZoLYWS/NrvSIt5JGFLsEFv4YfYG/O+8YfvXUKgsu5PMNuz1eJ68Td8N9Yx
Bjp125H3C0uvKubwzMlcBBzO8tOYfRJxs9FexzVHsGNsDSBjMqaJCdOT5ojn+p9EGeNmSYiXLN2G
OUGJgifV510VZr/NZnzUx/LSsqrzohx60qtmTkqt8XheE9rB14eSJPlFgbyKOULU4MjgOghz1IM9
aaAM+pwy8A4vjZYyZEThnXrlhIypPKqyLY9mn/+s2qKEPzV4pCLYeKJq+YXrTxVCg+DalJsC5Ss3
Vk6iStTUv4cOieGsxpQ87O5Jy5qtarV047tI9+2+v+6H+Cch1+Z26uxNVrVwrsxjaA4u+2HrHyuv
91cVJSdL11lpoPskECsPtw4Oz8i5LkrVnE+Ve1TDPF9JdGSbEifjpBriOjNwVkWku9soi28zF9ZT
5IzBbiDMtkmKeTe22rQds1NX1iSB6M2N4QfnU1lMx0xTGw154ynMp/OequqQp+n3tPXOjFYUqJaG
xZyX1uyG3sjWYiT4E03ZVdG2P6KJZT7P/tOgT9gkI6Va92mNDnZ5dG3jyS7DDQYN0Io8f69NyzPy
8/jeHrZBkUaXcbqSVAm+EaQDT4NVX/Z5fpvObUv2VfzdcltnRQgF3leOnRx8spdWjYvQLKlr6gAT
RsScb+tm+JV36bRuTP3QZpba1DqS+QHhJ8rq7mDq7a9yzqxtjNBxnRfqu9ZosObmWaEfd/BHzeZD
3yRoP1oz242Yi7KddNGB6DMQdjhpjtNe5kppp9QlfUzhon4cE71DS5qtGtuY9kyarFXYR2TAFFdG
bocYo2TAXuHSsVWeGyZ2QXkXPgZNHhNLWZScPrq7s2WulmqrXmuuK1uODrN+Yn770/YRle292CGx
KWHLQ1aPr4WUNliw+dvBtK/nlpj0JQ4xczJsdR6XuJGlYUNxuuTb0LzRvF7fWXXcHJqp++aSr1Ej
MJ4dA6Clar/NqRYyD7D1zaIQBSdYH+y79ixOsXDzrJc0XpY9/3KGACyJ1sayQFKOCazUFsb1mN6n
m6F2eNKxMi/01LzMyW9YGynhoW5vnbeuetSzflwTJlOdCCOhLOkLwut5sW2x/HT56OJggscFWrCq
dHCmZNxUaVgjr+zHqwjrrmAokBfbPaS0yj4OS3wTyK6Eh/c3ykd3NXFIIhAhJc/FsyIHgsTEadiO
Od7TmDdZBy8heK/XNW2l28iegCftncvovS9cMFez32oElm6HpNX2SlO/CVNXmykyIcHja7J+XZ+F
4+EHXaMkLaMA2NKNL+aMM7oiO2p8IEfK8EhiNVztFFfuYbDMWz3GJa3q1UJokvof1J3Hbtxau6Zv
pXHm3CC5GIE+Pagcla00IWQF5px5PX0nfWP9rPI+/7ZLhtU/cCY9KZSksrmKXOELbyguTi9V0646
6Nj7rkVHS6V7V9XtcWy3fjQUsGOgaxZmPa+0RNtbGGNBm49xx4GIsOkbWoOm6wUrJkCKnVvaj8O+
zDprk9kxZWLiuCYpVnWme1u1R9IrUZBddHV8hdUmHaFhDN+G2m73rU1qNk4eMSEVuR2VE29XmSkm
VQgULxtUxDBcKZlDqIpNtFJHnE/rdNKOsRMLqIXKTeq13mXmmN5lIV/Yah5iJ2vWo8h3midybnjR
7UWVqFB5cYo1s+JgtoYDa9kqok1XxE9OWnZQdKx07Wvus5UZbTIjRap2P97aRkdkhUlvtfvpLV7H
IYg764kQ2ENXJjKyw4+3eZUs8rrKdj9+jJhjB5ijS5FkwLXyNr0YwwutKLtV2RNE2YUTkfH5Jtw3
teVloD8bgWNfRXXbGmszQbgujfUD1XTDXHRVVW+Ncrg7fdjs7I2T6fUmcDNnlzgWKcboK/ZO10vM
ccaR+42pCspVnUL/WHR72Bw3EaZrMJTrYumO47B00qhcdbY+YmNomnedNF2s7X6nd+gA+eHQcLxZ
zX0/ZPEaJzXRmcAmAv8RtEhymJxgacYl1BCR8dgcp3jqtHFJh77djpTIFwC63S2ycBxFbrgvCjPZ
d75rX6qMGP3EkYwpWttp5G3wc0P6OqjQ0rW+A8aJUqQIajr3w8DCs9HFPn2itBG9wkFnf/qVQcVW
WgLtPR81T5pS0yaKNPfWJDfAIm0Wdk594bvtJbbQz1GQuVda7D+EOm50ihGAf7VfctszDs2EqB4e
R6kXGjsLW0VT1PfhYGM9FowZhmQeNAnLN46q6JR1EZGWoy6o1DQCfDd6SfNqQszTf88iWjY5PP4t
5wr1A8uvv6H+Fa3NvNP3Xm/oYOjsTehGODb10X0yOEhpZccM7ejbmBb2oiAeX9bMbfZt7sGslxUD
EJFPuRFpm8htwUQ4OlRcpeqOdjoFa6vzb/Qq7K8R+9sCH3Kus/swQ54lHzlX02DfqhHNUwQw0T7S
tmgcib1P1OfrFmzpIQNuoOUPLr6goKCd741aa4tm7JIl6uETygC6RQhjB28Ydmf71lGiPVRwJI6N
obj0Kfot6RfoN5P4FudTs6D4E9NvJ7q0gfkuxnYu6NO/2jV+kg4F0CPWl81RtGWC4U5SXlgB6YHx
6uVttE4Q9N+oAd6DWmM0+8BOiMBdB4VwlPmp0U1zrXfSYw1v7qcXc4htVClFuWn1dCMoZT3amfac
N2px3bNlzkPXfBmQa8DtNHapnp3e6vJt98/bU2FNYEI4ouxzFxiRgVmKasIPRTknSc1d4qmXKG2E
F1n5TfNa8xhaTIfMAQOh5snCNml14ytWYoTtf4ieEkHSIYVlu/VG0MlJZ2Lw+t2PtxxT/S6Kmn5X
y3d5Y22nnv0od4uimE2uDFb+eQvop4AbzS9TymleN10OPP37xmzmwLfcW8OK4m+iukPFpL4nXJJ2
f2yZwdAHcwtrnEMRusN9Z1J7xfD2MRCVt82IeaD+mUTTpS4uKV0h/T/5w5bIOL+I/d5fIsiKtsyU
6zOvMNAiavBbdIcU84Y83rip3aNzgu4BZ8JDMpT0ZyH4EHXysVwnKFK6vAas7ZRX+UBNRi0s8xG3
R068cNkoY7YB35k+6DJtnMzCPp5+FCRsFpijbxOJzXXaZ5enXze6Em7t4NaleXlBz11bKwUaf23M
xo0uiI1BUtyN1jJKWwQ3YupR6YBEiEJS58bxFfibeIbSgKBwieYcoma37ug/ahy1Cn2Dax9JjXVX
+N5m6Io5CXi21XvduQJdG89Nq0aGZ1JQxkhhwOhdcUz0MNmnQ4Fm0ul3I+t2UNzwyA4stTOScuWP
cvkbctU3YWr//VaRG4ArX3zAlZjsSTYmaVtqec1tlohXR03btzYp0PMbh2AmKwthpMcfdRF886zc
fxZm4VBf9Ic7Q0Fzb+QwiUfhP4GXfqo9hMhzzx6vIhG80WYNniYDJYzey+U8xqmyK3XsITNLOTQ5
dfpajLMG17nLqrQvnNLla5fUJW0FTXORqTexnt6bgejRociLZQyMIlMAlQR+nr0l1etoesGH4fnf
89FT70Vn+EtHpexb1AONYORrt6UX3oV46e7LcuuRWuz9olFXutJ2c8X03Rs98jiJAgSC4gkF8955
nWzf3hA3WeuRogxOlvV8Kiugxnq7L31d9iAUlTgsmJ4y/R2IvJhZlCp4sMbDGDUjHTsqZRl5c/Sh
K7r3rXIxfVfTIL9zpgIvxNKZgHZaPXqrNfJHtqk+YWmFO0n/47CgAK/S8rTS5kLva3xrY7Yy1aMl
idgmAKt+fFRs5UoZ6+91WZd3QZLse6fBHs6skYsEs0K0W1nHXrThummH+zKbStQcgJH1TEAl9vIb
pnt8GUnjYPmTCkoLO/UBoINBtR3xg2XqGIt+Kpx95mli/VV3hEbPz21lIA7AyGy6YTRIdCj5/P0n
1FSAwAPqNiSxoZUAKlaeRexU8zqymc0Gbo9ZDE5KwbugRYHCrXB9l2UwHdHU1kBD+M+j+USTl7At
BgH4QqOv94kVKUTSd1Gejcj0hPOWsrSrVy1MIf/dsFFSUC7pL93IPKXvyYuGxjIXWbsypyyD0Bz4
867BXhb27DBszLEkzbcC8mYUdL4Y6Ce2mBwo9kGGiWuGCnLiDGym2bCBBrcbFjn1oqlG/i4R92Zh
UE4l7UInhqxHNtWMIr6biuxyaAHQoVmcRNpuzClaRwFin/LzZpq/fHEXz0E3p8FJCDktTEHweTY4
tpROtzsqS0wo6i9WPCfzv1cDeiB2vhLMeXoDb06NqzUpzDIHx0GmaL+plbrnMJPUrPo+dYsLBy3d
zi0xMbWfC89B/ExV4BhH6hFDseiLeyrOsTenYbumCQTfhm6mnvUkQWCX5LhSi8jVMOHNSCik1p8a
3I/4D8xEW71lHZbAWbbFcnXXOt2ubUhxPDW4HWrr0lBp+QwK+krZ997uUKwDxnoadmf0yzDodo4R
3ILH3XnVpsmT59JmV21S9bkCvTK3MEv884M4hzTLLwSiHAF8OmUcZfS7f15b1OAAGQ1MkqRGB6cy
34va2A969wWe67eT0RAWkCGAIQgcnIGsYDPFUVsnTEanYdkmfcHZ7vgz6qBvcZoSOqovHlwvMvx1
SUBgoKlTp9ZToFn3oYmgU3nb5SFktvGLmSif2NnmAnJElXgqIexP2u8UwCYpFDQs7LS/U2PvNUgN
TBRzkc08Eux2jNew8V8cI/nilnyi9J1uvWkD7+byuIed4bg0z8AMNsjxUTaRSZvwTZZCEy3POi/T
fRHe1Ki8IxtXz4NOUAiOSJHsjuRyQA8QJtdH6cdrpcHlo2xCAJae/1BZvrr09fG+6Aep3XyTIL7D
luh8NOibzZCJRESqwtxWDNoCHfBwPt2gqY7LXa0QbOXTI/qFaHWCMZ2RytwpfXg7CkTkPCkfHETb
IUP6588zUOIfzp8Avok68C62Akc7TZ2ftvfKn1Thux4axXH/lrnTPEoRkirH+0p0WzKqfVO1q1Ag
sp/TJClNZHKnfl8ob6Ze33wxlt9sS6DRdRNOr8mLNGz7eTnYnTIo6MgNCylIg8oO5Xc6LLVarkXA
gail28I4jq4I4aEvNOn/nvjzQMpzfjGQc6Qdk8OG24Wji2NDLDoHJZqFkkdhXPULtSz8uRo+9ADH
nWbSF15J0d7Um/VA38h0F4BL24U3ZncTmZyN67kqy/Gj4HlnA9bvE+L1vWosvhjgOUKTAYJnAeyl
kePARDqbvWOVjV2m+f1CTAAKcrdN56VG5JJQllm0weuU4R4iaudhtMOH0A9fVM0DmC47Jl6A73eA
dEjYDcvJYrv+Ymy/eYoSawPLkW3apA/w61OstCbWpiTFQA4ZYIpLr7060B1jfmMglh17TXvq4pim
soWGXBE7V4k5ULExyhet/vKk0z5Pbwdsh0SXQmVFsevXwfgpwjWKrMzZiGsppksZzykzOkrFzsN8
QHO8YFF1CQgxp75Wbf/dQ4ttS0/vMvC7rVWrb1ptI8GjdGAjQNWzKDwqxVOtP8QEcF/cus8HHKeB
BZ6MNMJhvHKx/rQYk6z1Sz3ou4VlB9N8atH6dzENRpg0LYIDFeBVjqMP5bXnVOse/nxxXR42v+7F
XByFEUQJgDiBevr14jEuvHFkQHaYXJg9Tl9g1qyH6Ty6sgItWSDhe5+79V3Vsjn7qZSoEihnmdGh
bAiBg1apZxG17kChhh5olBDz6Xvs+pTA70QVhzNLGs7/ecyf16lBLGjbBvEAihz62ZDzEdtrxJkp
g9i1BLe7V0ZsvBtjQwVfNNu8zWkDYWvx56t+0qhS5aXI0FVhUusU57FdmupJS0mkW1RwevZRZ0TL
TrWTmZfp2kylRDy37rLJjnaeX2dzve23Q+U9Z3Ka/3kkvwmHYWWpgFYhaNEtUOX0/2nC5D6dw7ZU
OgTdakzukxRuQzrOq16WoXvQQ6VSAArR9qNDxIQyMrYXc7vIulUnqmetq0GW04CcD1gGVC3uP2kl
rsq8W4pmaL4Y7Ceku7xt0s5Ng39tE/GcbQxibNUK4chuoUcRmvRE6Uvc2ilTd48x7TgwJ+4DFStg
U2itaxZd16ywqEmUaGLa+TaTarzeUL6Uon/88338ROxkaHLJuS7GizTQzjlfBbkpkaPTLrDuQgAt
bS8sraBNVT30RbkOAzb+rH4Z1X4r5SwANX0RjnxS9zkNQLjgAFmDOmfPrw8yxWcmiCiOLCoHicu0
xYrFVG7rRKMSjq16E9bvid09WFF4KCftYYqTaxkvtuFVpPYRyKL2Tkm67VDo+7aavtqXdK5+tjVA
usSOyLTg9dqfsLeUmju3j+A4kxnPLSMChGtdh0l5lwNySer6wuZ2eXZ7TRUXuXvWQvIl+/YUkn0a
BWAOC6gkx7J7tjsORjGNRWm0i8yvrjMkJWZtbSxMn0Z3gkde3xf5PLO3GYAp7BH6F3dApNhsrkyH
xlKS4GwjVdywUs9mFkW7NLD3QYmcfN28DpWYgRB8yTQgl4Bn7uTwMalfNG2/gCm4dOhR5mq2AL9d
p9ptqKtfEPV/t5SRd3cEkw8tDSxtf50BIB4dC3pSRzvAZbPs0nUwEG5a2jVQTHxuohc56BGkJcH0
GnFc/Ai01yhs3qQkg4d4eVVyqiJqvLen6y6yvkppZaJ/fvtdUJLIX7B+P9lSpX1QmYrGAE9hhGmN
CJtod1jZXEtxkXBsvgpyPp/d8DxB2bLLWgSm54GErybJWHkUyxq5JhyvuzDUEX2TAibaM3KkH5Lv
NuDEUTWYCerT3WlT+O/FXD+EcVi8v4Uv/1P+v695MVahHzQnTPA/Px1vV3fnH/jl8/X/Ov3Zf88X
L83LLz8ssyZsxuv2vRpv3us2+fF///3J/9c//o/30/9yNxbv//kfL38AXUuSx097pxzN3//24iXl
325ekuQleztDXP/4V38jrsVflsUuD1HXMTGmlwWjvxHX2l9SMgF5DykrZdhYK/8X4toEpu3Cg0L5
kaKERGP/C3FtWn/J9EQeHIaJ1gM47X8Dcf0p4wbzTWcUZS2wzZp9zqkO1ECZohGAm+OBNawkeigE
4Lzwurj+KhD+FM3JaxHGqfBmpKbl2Z6uI2WrDdqAAqlffcu15oGi/esYFZdja++JHld4GzwJ2Qf7
OkThfv26WE/XZhexTXIpgspfdxPTN230rUHSaIF9W/fOug+6o9t3b53mgH0N7LnwH1tFe/W9gL5f
bWDP4IiZHsZvRv8F1+9zjkltQ4faZulQiSBMnEUpCVDKJJvQZhtUmqgO6D+kzZ57F2Ji6dmvqesc
LVJ0HH1oLIdAN0YqzsBwJk1DafrflhhlHgmcwQ2Vg9aAuXz2XBLTbRp/JPJQVJh1XnVgG3oFOVDY
Un06+N7zuFLspzFImQ9+tsIV6N+WMmAM3BR0BGQt0/rEZikoq05aYom5urNIeudV4t1Po5vTUwvX
lLhvfcv4hjrQDnrmlzm//IK/7OTy4hgKk0FyeUsutp+jxgFSkte4LIIpnbYG3J0FR6YxO90GtQS8
XG0URMQdS7y8O+WUQEzI3RmypTO0z9cC1eOpbw6i8fBQKUXx1br5tO+fhmeReBPQqqS6vw4v9w0s
yAOmS6m4PajI+kEBN7Wgia/MknZ1qo9E+YQrG27M66jbxIn18tOmdvXjXvzCCfgU8TAGTmKKZrSH
pBbor2OAzAfkNMN8oFSLg+huU0t5BjD0kLQ2BDbMuIq6wQHDudMpz0IUyy57A3Dzn0fx6cSVgyBr
hZiGN6J2Tg0FRCfA+LKI8Stex7V6VQ/D96GqnvWCkqGTPv35cr/ZG3+5nLwnPyUTep02oxtNYi7B
jr01HmPPup5Gc/Xny3yq+Z2+FVGEyX2l5nmWBlRKMVFv1/AmSKFA+B6GCGZ7YDFcKxl4I+tONOll
Y9oPf76sfGLnk96i/Plflz3bhHrowLVGfDe31eQJJ8MrSfw1yupgl8r9ny/1m/UFoZmUlICO+XO+
3xW623hxycbv2O0W2cgWHHz9HeWOD/qoL0MjDnWPjsWfL/o5vWKjlx0RUmKZwpznMF3egaeZeHwD
u6arsmqFO81OQG6ApyulBffn9Rd2IG7ifEjm6JquamXnuCihT9NDxwMH6vRF0vebKUxMS8ZHvgyb
6lz2CtE/TlubQdkgpNpi3MlgtaSrmoe4iBXtx59vwm8vJ0VCKPVIQvFZobuvytqwi1rMWVERyF7M
5+L6G5zdawpNT07dB198v99MZpNelAptFIGUTzSpJmtyrsgF1UGnxGsVRzmDI827cYS91sAgoPG0
EFAd/vxFP/GmOUAIii2Il3Tn8NqT0/2nxepZIGsH0haw/thUZB6kFY8+CKTHmZcbhxRpmh4oSOw0
K7vPro206BdDp323wBHRpanoNuHhNgGsLaoymjUWwiMxw6986v8g83DBiL/5fnD753HLYZ2tQhS1
YbtZwkV8xD3bY4xc5J0bteKH5nhdXJENoXJHvVnU2hfc8t88G8sgn6Y+KquR57oqRQDQJG54Nijr
3fdNJY+xo8tWnSTRWy8meBvttrCTLy77efXbEAO5oEPnjxro2enq5jkiGVEv5kfdplUG7Bj3E/ku
SgSQ4OL5K4tr5ySq+etdpfFMfm7T4uHcNM6mveq38ZjHHt+0NVaTG6Y4WaTTCnDZ3HML5VvUJPge
6XxzxUDgAdKGlYOIMOUMCOsXyH75cirVEAuNeDjkvlOsuikY56C97U0yedqyHqnEdzVZKWB07ZBa
IC61YkywczA+vCIfQCg60N9Gb+Xrd21Xg3Wd+nnTu9Gs7F3/0mKaLNCIQtYm6NRZ7Fj3ZZnfT+aw
q3R4gkllVitTS3MWTAVHBZ0HUZnxqotpliuKKmZtMnaXDqYQc1Pr3zUPzImWJxmoZ7d4aeoKhHjk
3IK3f6Rth51RMDbPoQJs1bJLa2GJGpWbPlin4ClWavSGH4LY1tkAm04b8t3pxQgnQIx1Cm+st1Z6
4XYzWHTBtrCmeRLDEB9K072Oo5T9q9U/aj+9GyvNW08j60XJvftgLE1A4upz5gK8SKYaJcvY3gF0
bY9J7KurNmSbQLRrWKg9tEHVBErQwVQz4/d+JMjxAig3mEh8F0pqLibg+zVQaDPndAxCTAU9E0Dz
h5I3GLaa/pNiJ+281jeFPfXLlBxkZrfZUpTaaxFi72P4rraoCvycjE6BEZNf5mVW7qpMDeYYSw84
FwGZS0RyW/bTO52VeYXGM+rS4toYWrE2PFHP9MwW66iob7oS9TjfapdFpn/XvRxilb1X34xC0uJF
gBXHMM4qLQ+XRTUMsxaDzEMZQfbQ/ezScwIboeCSNo5jUW/pij1swQUmXAlyYRip5T28mzK1btXK
0JC1h9bHusF1YsW0m1ZFVhTbuOroxzrFdeooW41OGuTKpQNlSBPT7VQhhA+NxfGihv6ZjyFQPRcT
bhXFWxpniPiE0fcgI25Db4dPuAag0QI0dIf8xh74+6Ebo1mcFMiwK2a4ryfQDVXoAd8HJX2Ihspa
ppkC4Er+eHqxXX8tQn28CpT+OnN6Y+cCmUH1j1ZqDptToW5R9Ia9GhnOzLeG24j5jHGOpCqGgbhL
K7Wf91V7Maj9ju7XC4JJt9lgwSY3sHdtU3fpxy3kSQ+hhyne4FXrz0MkgKj+BdUGNFy9iNohWE7N
sDRGf9n1E3KXoPI138XprY3zmQ9g5aoXXoxB0ogBcTsekDzH/8ZANIaa1gwukDVLRrubYfWkLQvh
k6C1gHLGhMcFmuym5ZNpiwdlHGbavgoGvEY8NpA2e+0D3F3aXicQN/pqHvBP5jlA8DW9xiejCcSG
Z5JfdDnrcAQtZCjmvY8dKWkEE0hM5iVZsX1oNS28zntqOwKBh9TpL0u0bI664cbz3gZy7imueUix
N8QCq4Sq173Lc2am2BDsihDhz3jQLbbY45hl/aap03EWNo6zNEpbT8lrc3OuQv7YWnmFgoo3SdCn
uffqEWhUWNAbU4NhFrpdikYUelCFU21hE17katAsfRO1FV3AaE3bZmbYjD4vgCGMngtQrJqekiyH
njYhc8Wp0rVes0TXBEMnL4I1h7Qr9KxxC50JkHdmY3TDY8ERrL71o7ybj1YM2q/TUfiuqkXZJd3R
mJxns79sqvjDG/IK8Ql7nRQudEuZe4VNfLCjycLe8aWPyhzyOHaPEzhq1xkifVY5t3aCUXiTdXhS
56tA/y7Lebs2KokBxuFFjCVslW415mO0jr2MGkjhfAdcXy5z+EEOuzB/p+VLwAbbB6mPMQyuy3ir
J9Yi17htifTPcrNF5ga0uR2Vr1mr70afZAu0LcFHOdGy0Ewee3LrPuBqAC6rpgNhxdD69MGNF2xE
1bVDO9lw4maHgiOAFzhbuFgvo1xaaWVZMFdyQCRRrfqrwXKPnQ7tuLNEsuyrYRXFVsDU7ZWVqsBA
Gxu2/EiYq0bkOo5hwEwV2JySaqM2DvhW8ElzzLY9bOQyoAZcufZHXLxCL93bPraH0A20vVo5w5xk
eFyA1l06IsJ6C+ef2eApQEWA3o9KcNmLsr0d9GGcD54V74cSmywOzeCCwPwt0wIawwADCbmmtV9l
6V6xi2sd4DicnaS7xpxnHZn9beKg2pnnHLMY7kHMsapUHOAQbvNHtTeqA0TvHhHcqcLLKqRhkg5x
vJlS378ytPugDBdE1rPIpPul6zS8PBtjcWWqtGUQGtiv4foZaQoKLTW6xb07NcsOGaZdo8MLdH0H
arO/gJ2Dhl+IUaewXQjEI6HhEAZLt9cPoIAcXPmceceRu43aPlsERcjBjPZAqOeg3nFG1ToaSJxB
sGWhXo5mhepmIg0bRnOmCczUwoWoOmgVugHGI6G4XrfagcFQ2Sa59Jtw3VXFuymG18SocPLpLnwD
LSdP8wIYHQat9DL4rmBMuqgSwlRrMqeZClpvzvQpZurwgdPnxHi+WSB+5nmnfGdHr1Z24FbLmjMk
iF0sVfJcW4J0h1KmT8oM2qS1iPWPzDSu2sjG/c3MkBkO8CprJKwNqHS5SxJk1VpMfwCJLIcI8aEK
IkXV0eHT4/i2R2FqyT648cbKPIBUxgNxHBcTiO45sDAV7wp/WoXU/9aAJ+6GhVlP7dZoC1CiHtu0
w8LX6vABKvArxlzrsLaukzAM6JtUEk5uaqsUeDSc7mqJLAT8fQOSbeN8d0YA0IlyUXspkZVpzfF0
Svcu/Vl3CDZDJmLift1Ya4WEpdN/XaY2zK6w6yH2FxuITcAqsG5cQkRIqIAF1UKGZ0oSY3CtrXGK
g4yvKQs/U8xFYGLyOhXtBgRlvvc77FQLK1zYanZX6v2mzlSs1wq0iycc150MRrEVwF8arwbduZxC
DAOowH2oQ3ZZCf2iUCeBiba5dFF4XvYOwNu6Bzum4jSVTuNcyaD3xO7LmLkoxYaS2dIvYjQ/OeLt
hedSkhO8bjIQpQt/IK1WtGhC2JaJ4SVkMsaksXsBdloIrblPS05FJoehS9a50+D6x4G2wJPspiJC
pyNkrlCMR6MvByiNQm+7hDi2x73pI9aRIMtj1D4Lw1oCv7TnozEtKV+GWz+I21lRl84W8uhxwht6
nXvWLV2kK5SArRWE9Ds08N29EZUz2IjZureMeo6HICetgEIXdysEPm6UzpkWddkjyyBxwg1IM+BE
Wxv29GpEJ0ALIA5ZgWvgDf5U1tl9EYKLNpnmBLrqHpdqSTl9amqJuE6QW7cTZSbq/Ap/w1ft1M6C
SqEHe6M0tr47GlA6wmrWFMSemc9W3MLKsyZ13yVxMQ8HncO0MAJ0q4pVMnQ4xTf+rQVoaT9MAihl
J8aVM9aXcTeVcwuV950Isk0jCAHHzlo62JmvVXgz7GjiINz3ZrR3TuRIXebeXIyD+Mjz8Uqt1h6Q
43kOS1dWEamMqLtJhw4rUujkDlbo+FCu8ABED8EBEznY/jZCenHtTqm6CBTIVgKJ0JVmUDi3i00x
kOSUI7J80xhsRjw5lqGb96CK6++nGDaBN5gL7NbFoM/HIL9V7OExMCe6y/JbhnqKoqmpYJzi+WsT
dcZKChPiOi+9M/1lO8BP0/QacbzMmMUF0qt9j7OgMlQc+50PIntaj06a7zqUEBytqgAS6hDj4m3X
5c3CqgW0viB8TeyrpuivvZB8plUKe55yFtiAmWZmU+ZLABXljNO3X03l8KomB6SMH63EH1aWnziL
YDD7laqHj0LJjmTQKieHJfux0I+sxGgAImFD6eK6Pfd7FpWhw7Zm172I4wS+ceHGHLvaMbSL2wrO
57pNqUyMsPNNtVoWnnojXJxRiwG7odAa+hVAIZQSAW8bOlNFjgCOEzqfjHWrq09BRs/EtbIRlbYI
KLKF0HCA12s7aCtI9Ae1TMRKKMYhzFCxS/24XuiFB+kFA0E7669sdmSca9gxScPwhgisDzHVb5Go
w41WDu5Mhvw6mfR88jIVyp62ZgtCPz8Anx5Z2trJ2ue+Rh+18m5GBXFS6NBXDqaYuWXd1nqXPHZB
c42KN0gG7xtaygvE/uxt58TjPivEuC+tKpxbAwRAGhLqKlRewlqByW/VOtJjotzClX0Sngb/PtBe
rGLol8mIRbdVht+qcehpqHCUpJ5WzNkzuy0cPVgBJfj3fS5fbChl2Viba7XNxe70ouQDSoSqou84
W78FVm0d+jRp78vYWqLUMfzoKP/39i/X77ls7NXn3clfmpn/37QvVYf6508FqU/ty93/+d8pZOHz
Bubf/+5fklGqCiz6H2WonxqY6LRQjndsMFIUW//Vv7TMv07GEHSpqMZR/KG6XOdtE/znf1jaX0g3
o/tPp4WdibTy3+lfahQWz0towkKnCKgAlWyEmc6xf35o9GmeKYS8pXeA8pktS1dVoKeg2KGhILIy
wjqeG1B8rxVDPEdJWz22Qb7JonrTlAbkJ2DQ6fGfl6BJsyOoiAlxA7WeZ653pXWDdx2gqbCPBzAW
AciVjZ5r0br/KPUUCFHWlxfAYZOFYpTNEZyiwKqOwM32tPiVqidJWLNIJK/Lkgwv2jWQu8Q35Oj0
G6WCBRZIPlgkmWHo6UeI/MIWg/H91kn+mHaiktWSVVZLfpmAaOZJxpkO9SyWHLRAstHwXj72kp/W
QFRD26Y/dpK7BhEh2FPrG3fIp0yPHo/rOqv6bWs3/bUJ/c2SPDi4KSRakhsXSpZcJvlyBsS57sSg
86F/1WgVjATEabFMJNcul6y7KDumkoXnQMcrXRQqWgh6J47Oib2Tnth70PigBsPoySS3L5UsP6w6
3hPJ+1Oc6MWTTEBbcgJzcKWpUNa9WxrHSPIGdckgjAa4hJSs7i0Oac+oDNCK9a6FdlhI/qEiiYiS
kTiKeml24UNWju5VGqXPAeTFSLIYS+iMFrTGWPIb4ahMG/4b56A1waHH9/Ho6dlwM2ptt2e7faWL
39+cfkV10JlnFrks5WfYx1bxGjcYV58+gRqAt3FFvPZ79REFYYI8Scwk5ycE7eK9Cct6FvetuyUV
0BeK5HX2EDxzyfQMJOfTkuxPFRpoLPmgKsRQQzJEe22FQE68VmO4o4FkkQrJJ20glnqh1WxYj9W9
g2ey6MC61e1G43Gj4ZCJq3zq9ashaA3cEJmPpx9Pfwjb/Fnzg3RX20Z+JYKgWOtYec9D+uAjueeY
9deV0imXDgh4KvX9j19laV5fGFq+8k0/PXaGcz+6w3hIFZtALxirS/DC1TLI+vYGL2tQtrZRL8pW
J+gc9HhWWa+Rg41nVTu7DJguM9CsHtNitDctlYF9WnfVpojxEEhqMul6XI4A3A6qpR99i/gYDa0a
SSBwCRWGwGtjmqCi5wolC23WGZa4pZ2czStdvNdjEx/hP9HH9gZ3q5VJu6sJ7Hz12pLuveJU+Ti9
Pb2c9HV++qWioezKOXtnYKBwyEtVHPwiDxca4ffcbuoEI/EIIJdOsOFmKF415oQ77sgZmIXBjSFf
Jqu7SduwOxSj7t/USPFc6cPz3ikDI5/15G97uPJuuAL7ieQIgutUa4PuQFriNCgUVNCk+tRbUbp+
/el3QWS0B7AZykZXO5h+WnZZpqpKftJSMoUpY4CP4pdhF1UrhhDPR9PyD6qg3xG5xtEghSIv8y/x
bOo2nYcg1FjFirI2wm2nRRXEfR+ko5vsqeT7h0bdZ6aPs9kwOpC8YpPSTuElA0zqji1CvigEa0dk
27xdDrOvZcb+X/bOZLltpdvS71Jz/IEm0Q1qQoJ9I6qXNUFYbtD3TQJ4sPsC98XqA8+Jc23Z14r/
Ro0qagKbFCWQIJDI3Hutb1VlIlZ6m6/rEOnyQgsyrHoBTkSz6LZqlvinUU0XrZtl+7p00jtRm58V
LSJqXYcbZ2ZlvnYUrARNouOXhZD7GPZVhPeSyNMaRsOjQc4bbBJUpkEXmZ6ZB92nIC+/VUFgXkDz
xaSFzF2f+fmuqoj+hvyxN3vXeC7y70ZmWudBNA8wxzbhaD8N9DwQoxzs9C7qTfPc9eUJtEGzEcEM
KWgoJ4BW3UeWTsqh1v64UQcr97qqBDjUa+XCaoEStfZ0V3UdaRMM5EfVn6gBXB8XeTtsHBtZuTs2
/qofavmiSVYuYzANxOFSOYGjR0XclC8O6tStnWbUzOaXqZzZM1rCP6d2kjxULC+uz+dNKbZumz4Z
sdYuwFnLJ6Zpc/ophAfHyOQTgPNumZphy5jJQzHX5ZKgALmqmv3TEFoHjf7diVvhJuMsucsDLfPc
bLDXoVEbd9fnkk1qqdNdMf889i1l3fV17F1/dH1R5UqK2KM8XR8NMtf24QDE9frw+lvAFFEBNHt9
Iu/amMqtQ53XCwlr2qdFht+rtZqNgq7zNq4GyFSutuuKIlsjbLRJuy4GFIZ9sOnxLd1ITEosjmdI
Ux/tqlCd7t2WvJjooZbFq9JGcAezgDyssPxqOP1wo5kUzdK0dw9GN8WXKpwvksGWG73z44uul+UK
M4u1KtKs3ZcVMk6yuosgBsI3U1fkUKg3atu9GESMr8sovakgYBwa2IaX2od1pwkA7QaIQW/KcgMC
HgY2JQ/7QxeYDhVtmxjpaSh2aY+9ciqL8ilSkmoThEG70uaHTpeoK101w01Va+VTiezYa1uDRICl
SU3V7AVS5Kk6ILHf65oW36gA7oUYHo0y1OeSwbo03BuDulNDuXroXPvUFnm5GMG3rY25ByFiPfV0
NY1WcdAyUk24Isy+YmXWTP1jbIFIYphl/WI5+PqT9pj6dUW7CTphGmLSzOosuG0NpVkZJTHu1+d8
wcpmCmjhGRSt93XQ2F7alXBZNIx6fsfCYsA99Rpueib1h7qqn6AwfmlBJIvRlxvT1+vDmNk9jqso
aA5Ih/lvMf/3+vi6+eFh7+AobpS3SQqYjjGr1CH3qfZk1neQ/Am1vVIcsuQry8Hythc+idhmknnX
e0Eu9bU7uOZTEsQ3PQJ12sGVAyyIjBC1aYcTmo5D2BqUqoy6+CSq6U3w5X2pZLUFY8GEwXzB6OJQ
hNJwPEjntoTJ8lg71UM/quKcNXb86CSyoVkX+Xik+GFj4I6wp5ZG6vyws3rXi1tutfn8cNJTbd1p
MS2j+WFEFWBLK91ZdkJNHlWyIA6a3euL61/mVmydojT+fP2hKQr7MkTJX3+XAO/8gfLs9a8Oehod
ezE8cROIDjmxX9sqx2M+UzGCAA5WH50yZ9rwJ7qNO5rf/NQXmxHKxLFPTf+YR0Zw6CJjh0xjvIvd
9dhnzF0yJGAtLoYDaVljNfReI2UNKzL9e5PxlXtdgR/9+oOIq9mkFll8zg1rL0uHbAUfWV2sgqRq
7eYm5kq7KUB94OoHCHx9DmBXtVYw/cHJ0WBIIBLYBU2jXZIiYFELDGZRj4Z2uT4nWsM4F5B4+sgm
er6WBq2XjJVp5XzL+tLHzxi8xWAuVo1h9pveAb4YwzdilZ9F25hK4gK4ib3HfWHvaYA5a0e2cm0l
jKuW88SS1vqe2/uQORnr7UgjUaCuj00rPWtsnWUbM7txFWhMviHCRVZBnUvhWVyaNlEuTpEnx9pR
zqMRzbWRaTwmmVF6TB2fBSDt/XWjxFR1xnQCkwRYdKD0N03pygfTvBpdbG4loAZq4vCzgPpYep6f
RIe5KisAKotE97cjauu9nDcCcVw7CMCy6bGLcutCXdV+HDNrWxJpdatnTNJGhffSdhe1ydxnhN7B
QUe27FEjjz5pLFIWuds0lAlH3bO6Ir6M/RhdCg0LsGq62doym4dRWkxDdeje/UydK+EsbFg8dAtT
xgWdZ+J3aj0CJhc3/aIWZXySek5TJjEApZrGF5Vp50LL82VMIZuED/1mHIJor+aBdSIezeQm5MZL
7Ic9R8CGvaDkKUnOwtpHWo61X2c2hKHeCfpqO9+glFpzLg1+8JVAXuMxEZErlkjdIqMUvXJGl3sb
b21RVcw9LGLQQisuF26CG5zawioDXb2rCBIiOdpe19OQn4qxZF6Mhvx6vJPOrY/W+OKaY3Q/jFnp
UVTlPZhZdI8aubqIVEUBzw+V6ytkFnt932Sb6ytIZnZu5hDD6yP0pCXe3CzcxlVPdLywbxyVLgxw
9XFtxGOwaH3ZLyAS1RfbGNNTSkdwORZl+3kq0xNOz+4RN0u1G1o7XKvz89reJNbqM0QBZlppQhiE
7MQjE+8DGQDuE1fX1oJFsoQ3q974QeHvbQa4lVlr+jNtxiP6D+uLm7DreZl17yioclTgg9uELtSd
S+tvcX3J/Ie6SLovNazMFQkTFvV8zfbGpK9PipPYXk2v/GVM8zOE2OAbwKYbpZbRS2BLhTq5EQP4
UJSDrQpt1RtT/1Q7xvP1pTV/Gh1E8OqmeQ5HzR/OHYMeM0mOSqXCyuwo7C8iWYXnHEpkSIxeiaef
xnkcsejIC7u6WKmsLoNDObdIjLvRNSugU/MPcNp/t1sx7K6vuL426ORWVMwpAvFaJVRjlV61TgEE
qQnMBv+l6VGuRiCOBKX4B7V1mb+DcVxGqGK9IgYxvbg+GRZWn3vX/3L822O/uf7fZBbn5Q6EQ6Ia
mQn4Ja2ovj43bvq15pR5wy5216SJ/pVp7s5JRYrTuAQnRWOKESpfJRXxHayNP3dhM4Es7Y1VTZj7
U99mh0EdlGNh539vpvnh9TlRpBvJbXvPnAVdRtDZP77ur1/TzUd4ZYS2jBnLdcepALn1AW7a1lQO
101gRcHRN9lMWGu3hWHuCubXxwKSYjBF8WZojehIW8Txb68/kNLRPNYACh0+Xpeb5WPeasoGxw3M
29pK1hBU7PGcU/YfA6fYRqZfhptyVei9cWPZj1LA2UsaTbmUUcUkoxro/incjP95HtZGvHA5SOo4
tZt6jPdR0lPbVMPs1rnXmmZaI6oWq0SHhzNVkpuMXWhvtOEB0NaQ0UxLrhRHmvvY1atbBvmefh6v
sNOS6yxyHrNRik0cDpd8hAol68J87C3tJpNN+0ajWgNJXcgL8GvjYKBXgTLKD0aKopb7rKfFOgqL
dJ0hHd+oRkfy4cxk05xSoAfWiidLuLNVV3PuXZV1CPdh9VbUVYV+l+QomvMPuatma59Z7KqwO+2B
CW+yV/hmF9efGlG7FXrz2mrVfd6WxQtkbXMjU5vuvbDzF0XvKmgYbndurVq/0coOGmQ1RLdhUw1r
dHA2GShYs3LJ6Tb2WnLqm6ReQ9PQNiREhtzJtM4b6tC970QNGxMpxxPRHQSku625rALCtbPRPCOQ
Ur47LUxXG7c3lQMajFXbHJMaMYBVRMkq6mJq12ZKgpRduOdUyZQ1iNAWLJwItvocTtYzFiwcsu9S
zrx94sieNN7aOE9MgJhXOu0DgcwEyvtBgu5qPKECcefwknVN2Dfr1Lh+kGWEpMBvsiWdp34dqjUV
AUl/Ni6zB4jV6cH3sSVpY6++6ol2appee9BkZHFMa+Ov57t4OJiAV5atr8qTQjnHaSzjYtdJ+wDa
iKISIS97GNjtA7O3ci1NRAui1KKt7OERCLtyV0pWdZuuF9OzU9LhjsqoP5u6nz6XEZHLqfoMFMxk
DUHM8aj400badrfJXXPj64H9GvT0W7tebS6wXYxtCtFwjstSTg31NH/okmXO5OlNVcpDJv3pKelb
sZna1t4kIuueID8fry8YYhPSB7WfGzNtopNmZSFvT83fklpbDmOYHRsd4Cl+cqRlU9ru0iim2Fmh
OS307pNfgFJtrVLfNPCzT9W8mVDAj4sx21mwpo9ApxGLQKweTuooUyYzGVHNbXm6/sL1eSUih5OU
sm3QGyUAP1M6ezdHsEVDaAr30rQXinCmz2lsrlKcHd+cwbwPhbSfU4kCqy+c5OzSLfU62pBrSoQ4
iXsWFpGimTQpUZCRTSWWShbob/XwEE9R9rUx0JrE8pCjXjhrxNG1hLku0pImWNTbBHp0L46WBpfr
xqfXODJrOkpHXzYUs54CdRLLGozGzpnehjSkLDimGPxVdxdNo7zgkJAXcwj6NUscHKNWpezDEAFZ
404RfUknWFGzcSA31XLtdFl/FF2jLVVu2d71IRUtnC35BLs1gnhJ/jtIPBQ8y7LsBb29sqH/HBAX
lsAIv7u+hlLtAnpgeXHrtyj4VBqWcnPd9OrAgt0whcdaNF/USEVe/Wra0H9xHiNqk/su74V3fd5I
CwZRq1pX7cR5q1nOCp1gebLtQezSNJ22TR2Ic9o2ISZmEyeuwcSVRmb0Zun9bqJceuyqgCgzI/dv
fTP4Ms9apvKRC9l8BQ2Um86rVJl61S7EzrRNzrZVuMyRKDa5zaQuud3NCMMorqsNHeG7ukxs4M5V
ORwgdoK1zlFqVEyY/3lC7/JsN2n6mjBnc0MP45svbQct6uCcoD1RIwxnYJQ+THsnj9V9AF7RuBkR
aG70Ahxnn40sBuV4NEb5aEeToJLJU9dNy742UocYEyHkg8E7AXGG5fGiD9a4TLTor8DV/7ttpf/H
bHHI12f31n+fRbL/z//Ik//8D1rwwc/WuL9/8+/OkvkvyyTByXW4XWPzt5Cv/22NM/5F/Mes4TUN
oZq29V+tJdP5l4ZTSCUkBKLCbFD+p7WENc5xxGwiQg8CNANL/79hjRO/iufZgYVxAEOrAV3nnTZ7
wC41DZRDliPpEZhQ2xWXGEsbxb8f6ii8RLb5zQrLA+sTsWpMma2cfLyrVcv3/GZ6a3JLh9Ol3LLS
TFacpeMyKHN0FoVNlTwK11KFC6o2abeLmj5YGKH6GfjOpQ9Idxqt+AwxkWL5uJGZJlY9hPWjA446
yNP91BrJQ0xXe668BHVyqB0tOI3VZHpUkNY65Z/1GMV3HPzEM9USLKK47yG1UucS2x++2N9Zg9Rf
nRYmbbfZpw3h9uob/1l7r1bTZMZ27iyVJmc1bJWvopTIeqPPvia1DQbsdq3XVBNKEbDmcVAZVO2w
w3pekppaCa5Kf88nkCfXlg+x69cc5PaTXSo6Apz6s6YIMq96gbyrh4c5xRLKviOgdcphRknOmO8t
OQf+cpi4+eZqPyx9tINSD/adTGNIyBQhWqqoIOVYYkdTqyx1J/oqR2uHJhhgMAukRY//5sxZd2kY
p1dm3kJuKiqUEK1QjxVs1lZpxqXLgg5dt/ptJOnA1yPiMDAKunLT7sLcb1ZqOgC4HfWn0jAKT4t0
uVQUo9k7qdxEfIalBiBnXcMNXLZRDn2v1JRVPdjJCnYoeRu1hqc3yQKv84c7BvLSU6c8WakJYuIu
mkKv1CoEdY9BwxKi9QGdTjo6rpeE1nxcy1XvFhNzpHyW7uLhbAV/SmGhu9CF/ioThLgNNzRZk0Ok
SovpaU5yvEtQk8lynQoMN3wHvQ3VB5AbFlKizIk1RCAo2FiNNWthMIu1LLR2aoP4OEkMElwUQ9vX
DTfA3CTFI3STF1Vh+QZ0M99TY0GPBNVpx7Lu1hDKioAWFtMCqa/awa2HgIoukNYK8uBhkbqsb2jP
MSv3V1Y60LN0kijcxVNZn3Lbib2qRHs/2OlataFc+9rkos4an9MkQk4XIiLsLUHNE2Uwgo5+pU5A
5Akp3SAIO4RhVqzqqWMS3OjriFwZU5XiNS5R7QL/uqUUJVda3WkLnxABtDqIZCy74e1MUecVZeFe
9ChcZtJtl63qjMe0nWzgxAwOTOLjZTsF5UFM5a7IjG/J0J3tKEE4lziAppVzNVTPFKEf+pKiMzxV
AOqxzFcI74gJpra7F/MmzhyWnlw4gQ47R22eqRwjFK4qDr7Tb64gzCv4ssxuAsrnBxUd6r4g/TEo
rK+tEu3z3E3WbRDIPSSHRxrR2l5h4nrXsvZemzBvvR6/7FqJumHZ27HFwjrIlgEVx/1CtsjbQe62
ayfpqKOk2t4Z9eySJW95rFcn8D3uLOYeVoqKzJKe1jrTFMTl2YudmfEmi4fHHFoPeMwaeCMItKEu
99O8iVGmyyge19qorDVyjhZFXQPqYbwj1cNcjcJ/zPmU/pCegmQUaK+Qh0YmMOvGRsTqIjIbfd1h
wtn4tMu6cWEhh1tPmO0BnxaXEAQqsk4fHoCrPkZ9paxnyKLpG+pOY8FP3kdN+WwAvOk6HdlkWVSd
ctGmJ80fWHP2MZdHOqVHW0/vtTwjiClkPpOqq86J+mcRsdKq7elGmBEZjNGTLgYyaccpX4YDPdra
YQ5bwXO+CBOpvCHvZSkNr7GI74tquK2mmn3zw/IskkL57vbMURFgEpmhG5u5aEqogLonO4d4AOqf
26i2WedpgAQGvet3oU5mReRTuokrFleUKpamnakwHjKLqn2THiI0A/gHm3VvRpqnBdbbaMasvAI9
Rs4ZEOYQKsnWj4rZ8dyklwrNWAHcA90PMuMuNMW+IUx1k6b+kVKyfe5K5xvLsGqntkN96UrZb+xZ
0G52pX5kwX+Ycks72onf72yr3kklhJJax9usN+1by83PiZ7qjFrBop8a815xrdhTndI6Z3nBMi1I
sIy2EaEgenjrholxjELncP2PK9pzZEbiwa8FSiIlyvYEUGTLKC7pnsbOpUqbDlmVHS2lKd6SOJ1Y
rVA8URucKjXtV8zVyafEqmuylDrg3xQ1R7jyQGad0UM6CNZSDe6wwPV74PGnVvhbI0Lyand2ugoE
SR6DLzzFhGqGj9CzlZBMxsTimOtEnZhEBPQFuv8uDFZtYtQbV/e5iBHULQQd/mjiBj2hDx5UpUdC
L6ghbGurHy4huljEjAAzlepNE03l+QluGWmLYWmAAkVY5rPmSkHzQeC7Lc1Eu9FjhgqE8/ZbrNVr
WRv1XQluTbfbkVJtPzqHPq9IR80YqJCELdtqpFQ3k37QQ9/2OU8nCu0mmqvLJFP016QlxFR0AIkt
Iz/IeXN9mIWjCeEUu1A1Ov5ew2Dz1yZqioco1oY7kU23dI1CPBiNs20c9yGLsW0Dz2WsK7RXu08f
rMmSt0TdXEiu1fWDgTtlxd05Xtgxckc8bzTki2ZD+/Gh6SCVKEql3asxqUNpTmhoXA9LAPRyYdRl
fAeTNHezBY0G+2WonuSk7uGRxs9Q/wNWjfkzCvD0kLoyX7pWJNciJBhjaucTMSxdTy0Txev0mPDW
qmRtGeB7iasb0+qLo49iENKdcXJf4TFR8prWaol2vx49GPPNIVXrpYwZPBNr2EKFy9ZVhqmCrwYf
fKOdcuPN9Ids47JUWnR+tKu7/iZnXbgeuyFZuzpegJy8iK5mNMa8sOm0XSV8bR0qfJ/gTOgCx7Ht
mYP2Oc0qc1GmLaUEHQUh9qtl2TIrnLIsXObaMKxd/zNEfn0n1HhTJSXJOQbvJbXVDdCWkOQIL9M6
0tJbcZEciJWi+NS2MIj7AZEfbSyCG320CKnTlT3FnIcM3fYGNMAujf1lP/WUtdPYZT5g++SGEdmB
O6ZaAuePz25XkJI0iENruM92Hdt3caDcDYL6baINzKEY3ZEH1eXRwlpZtOJggE2k2J7volLnXjv0
nAFVLHlI85WJ1mGacscL9LNP7dkuRwqGIBHO0nDGs9lm2paurbkH+0UskRCHJsVAM1GZ71q3Pl83
RQ7t1CmLfTIEX9tMQVQYVu22rbVvhNWlcx7dQDLBeHToxJ/ckhAJenhMBxruAy3EtV0Lt2MxTJEB
EznI9r2NwydOOUg6wup591NbO7tSr2ms2gRxKZN+L1IG1q4xX+JHFvck8IBlujG4nLknBW80qKJt
awflMrTdYmUMQ+Zxq5+gNylYTNyUWB8/bffpZM2cXyf0iD3PMDHod6ZPlZm5nLItOxe9BWMQdrl9
hebes7I0Xo8agBnkagtX1boNtjZvLBRrHyCXIRUoTFCKQ0mqGmZ4CTd8Dwsd0VFhEi5l0RG6Vem4
JWD6HIxSdRiofGNb65N1MyQ7lAnpRkk0CwAoIgQbAYEQc9tenuk9PqMBxFsz+I+xVlTUCEnwUH2Y
QqZQxnXuWqju0jbYzpVc8kc4l8rMvWicjIue02DNNQ2SIKYI3LTR90nh9C0lmrlsTgQcm8Hw3CkO
71xUEUuMB0uTAiZMe8vypjprKWy/1HZ/G+u0kBMa1NuYCTJpGjk0fnIXTXUnU6axPXWfVRYM1BSa
oCISYDqVRdHt9JciQgXVxYK2i0ZeGgLsMKHZlFbp2XEVVmBx55zCRp4xHqL2Q3iOXsXsTyy0+hP3
72a+++HtQnvXqE+hndVL0AZ0Bzv5CZGcc2+O+B8Hh8pPYyruVgbJujCxBbruCF41zLKL5cCTxCuJ
kNw+25hCvV7N69046p+VEIWwMnWnbkR5HyXpvkL8spswMnFdGMirzMEiTI5GBGamBTQZFYkB5eeO
xPXKzO+G2ZSmUYJfQMVHsyMaDX+G6FEjoAuQ3OekHMcN1G4qoIY82jWTmP4v+xtGuGq2xKmzOY5M
hobl1rgTo4J9aKC6i5FutJ2aqURJwGFai9t21AKaSyyGClXZhHjxytmUFw9heJik7bHCvffx7Un8
e0Umz7Mve5mprfFgtXMS32z3w3hyD7h2NsJiBQwI4ikq4p0KZvXO1S44GwfTYLqNi3C65ABAcACm
x+vG7yK+XGOwVteH+GoHOlEYE4fZohjPZsUO1yJjybEzsTEOeUa8Cy2IVReFzPrGnqFQS9/S2QCp
fa4j6ZyBkorZHmnPRslotkz2xh1Ag3tU7EtdsgxR/WWKw7LBaal2rHrQWZS7btZkq7MhM+aQ4K1p
9EDfWbjN8tm62SRMxIzZzmnj60zLrDyYmfhit3xd7mz+7JL0ZgwNRsfZGFrMFtFqNosyFQXia4Sf
riKO6Sui0zirC86rtYYpAOeFBWV6ar8PWcGK2OisZTPkzw2+9ZUfu2Cz7egWyrxCd1YXy0mT9jxf
L5fMcuYRiUBRf1yOwdZo7V3YxoZn4oFYR62xSnvZbfwiTBZ54z6SSZMu1UDr/5LcV22aeLFtPdiN
/gB0jVVrVztYQAmA4ZDbn+pee9TtMdpiD1vaWSg8Mu+MJWdltfUfKRWaR20sCEN282qbF/FWoXC7
4HaG+yHb6XbBdEHrVvTPxBYM/W4kPXOwFeFhH8ERZGvMU/mtAjOlaw8J7fOiPhc+Tq810PLZZ34b
1C5Ck04SsmAVsPBZIou4jW7I7dZJegooyfpjv5+KkzJ8QWK77BuZMNFWmOSbPlXPcVniFNshrIRE
S+S94HTxdfyqzh5zFpajoYkXpVN067rrPKPV5VFxuwEzQRguR58EUYSrSw3pxgqbuLPxJ/zNoQ/Z
s+jKxz4mvA87OqQZI3xMTfSNvlN9TjKS72iPb7SGpJucYkjAmmAp3IspgzdJr2MVqn7qQREl+1AL
cChl6abTnTvmUtGq1jHvmSgTvLS1XkGrN/so6m8tOsPUeecOBtdMWWYpeMFUW3SdvyPF8nMxKcRQ
KRSZy8TMj9G81i/TsIT5L4OdHmO5RIO6qRBJ5XqnHoYIpXCgPJdSX9YVXTdr8pOl2qPysZTDYJpL
rVWXbV+iKNCsr06kAGDv1O+9T7NwYiw8USxg/hm0h2wiG1ch2h0bGCqiSpQVIIzIu1am/n9l9g/A
MtVGqv9DAe8Xxf+BmeTn+n1R9vpL/8j9NdOALIZUwWIxo/9XUdb8FyQ+yrWgS1D00yv5R+8/F2XF
DJHSSRrCCzCjyP/W+1OUhU4/R5STOv1v88quav6f0A6mamnQHWwwtjY4mXc0Ccsd6thvTdgJuSMW
JeSURLaPDZ0Us1G8Yug3fkPDeqrTRTKpn1gXIJLPL3X09Yej9puy5y/gjvl9INClRg1EHE7lzzVP
RL6xple8D6ogKzrw1Muoyw7GGkrC4c+7+gWg8W5X7z7yMLoplmJ21VVPTWef21Gg8WlW82cLM4Lf
gfj8T/ZoUpFH54O9Yn5HP8BUorpxqclbqAdtfJ5jsw5kcVJTRFc6M7sAwWjYfsB7/O0XSxkW0Q5V
d5xYczX+h30CACNmkCKmZwrqeKNqL+vMJ9lBeIxd0zayw4OU8pky4ZA3O712SVdKPiCz/VLx50j/
+B7efe46olDnzO+BXDkkUA2ipWxrKvWaULYbzXG2fz7MvzuHdC4lriROI+vK1f3hI7chVYSkEuxu
wLXVUqTztTubuk6Eue3Pu/rdOTTj1cScXWEb4t0n84mwGQMCP73SRAjYakuiw9tJP8D7WHLTJdFb
2/x5j7/YckywrbAN4f1B/TXek44K1+20TK0ovhdRTKxf/FiVFs75UbA3WBDBpB2n0CexLhz/Gvjx
YIF5/M21qf1CGmTf4MEsoHbwGxHR/nwuDVMTTpjfceaK6kILdU92yR2ZgCc7TqDtmhtIEpfAZ+aV
f/CpjV9PoXnX+HsEX6rB+PnzrtFB+JVGi96rTfUgi69TbB5VO7klYoqpUKE+ueFjFoDtGEvC9OBn
HHIH8Y2wASkYzp0/OCup3alIKw3VfBtC57EUr7LEDRv6GjiA1CMn6D4uuwetwBBpV98a26EY6eYU
sJGmxAo5P8G4mWcRfltsZ3S8ag23Zffv8xzno2yZIFANFZTK+ySUyaW5HlBCZyi2v9K+ORdtsJE1
KWwwrSiX1aA24BKY5TYArPPns+s3zOl55/DoueVw04OC+dNwocU05CTKNc8AWVYBs8qblBrFEYE7
KEfCLMURN+oel+OjNQ2bpmw+uKJ+d37TFJzDAiDjgwn/+Q34FmuuoiF4VaIxZqnaCuQp1H8biwzy
Ck+QYuJkyNs2XFTl9MEZ/rudC4urSgdCbHGV/bxzoC1ZXUOk8BKV+Z991/Lx1BoKS4czhhQj3Jdm
OH0wOv52pziLhAHudsZDv9up6G1bcQQ7nUfIkH9DZasa3+wK8fxQLkr/rhDKB/eFXyB8nGTgT7EY
MkyyuH1Hx9PG0KHEOnAplymOufqZvoyntOoH1+2vQzG7YSf0HNkJx/Xnz0a7A2UObHRvZCVcWs2O
K289d9sM0gM+OHV/NzrhfdC4YjiItnj3kboJEhdOqYi5/3DTSIPshPHWYqQqakaruL7Pe1TJMNpm
jOKf9+38dt98hWjgOH2cX8lYNcvHwMXVFFHNowcoNfemoOKAby/8YlnHUSrwFMLwWTG7u3jdhe3G
rKKH0i7PtZt8m2agGtl1rBDJbR+j43wOlHm4p00QL+oyfcSl/pqcmtFdCSwRgU8jUrMka8zokyp2
qh5+MyP1pStpPbXRHu/MPnce3RCCVKs/uSyHNUW/CHz7Ukle1aC5bWv3gY7doarbpfTbLZl7b1La
mxYdqe4oOXUP4yuypu8l+nNt6I9BK09a0iK7Vr+OarIe+CUL9b6JIVLjJiCm6phqOG0YskYl2MYz
piM/Z0W8rpNF72+bOgXjERr3FNiIs9WrLzW4Dt2K76VCQtmfv5LfXVWm7oJiNGH2/4JHQy3tU2fg
qup0xq1R2PdFE34h8bJJTw65YTGLKierPzgRZooxRLERidvu6//+X8DLua7wyzIdwF+gkcj08wmf
4auCx9ux254KVjwRFo/KlbhwP1QoQavHhNTN2CrWU6J7sR8v0ditOwrqNdJrvF7/gwHtx7fz7vrT
1KEJTAvyqqo2qx5ml9I2mx4raU0tpPJfcqIUUkPZ/fnY/+5m/eNe343hsAOkhnU38rIuWVkANnKD
BkLdbJo6A8/Srf68u18nYT8f83f3LBnM5AuH3aV1uEKW7ulTtNN94D9yhpCQAk8J+s+7/OgTvp8J
xcgccARym2Q3kBxuKpwqPf1P4EfLIP/ovvTR7uZh9ocZ7Uh0NYQEPqEVUnbD2dNzIKVN160CFCI+
uAX/NycxeWLzTISFyrsDWjHZEAqJb5505GrE0ssyMJmyjU0EV9sq65BdjoQVqM2NQUpHIZHzEVLj
KHA2UuODU/g3qVLz18sUm/HVZJL97lib6qibcweH0juMNFfBeap7YGWwOJQb5EWrWqMCpHmYCih+
9Ax4yjKmReNGq/mbUONPJND8+ev/7eDyw1t6931ocSVHbeIqT/XJSxJCqvtmObpyR6XRUwuQfCqF
5Uj54Iv57WlgAzzHL+oST/But5M14HrLuGkHgf2oF3qwsMb8sSCmIKqjl9H4KCxgPrK/DGY/7G9+
Pz+cdp0dRyjFOO1KIZ7gwuEtS05B//Lng/nRXt7Nf5I8UfRE8KlmNtCcaqKOAVyBj3DUv9/NDOrk
lCYJ7d1uMgWtg6qi0dGc6s1XwI5ZhnEToKv588e5DvHvjxqLTkANLkEWv2QBgasXUSuY80hyxY18
16GTV2yAisZ4KYEdES1KYxOLPK4bWCMf7f2aqvfz/g3NUFkgCkclR0PMJ+8P3xoUWT9TzFhZEm82
rEz6H42CCQx80bQK/g9357UbObNl6Sdig97ckumdlPKlG0IqQxN0QR98nn6TebH5WOhunDmnMYMB
5mou/qxC/ZIyRQbD7L3Wt4BgkntmALyxU2+r68HemJBSE5DghklhslaBVDglbXPEHpKTWErzwhfN
qye75likeDBSn+OPY7oJwbmu2rurDC6RzcpHWo3hNCsq2Z4IdR9uRZ54G5+fNRsgeIquwu1Poiu+
DNqPPvZeRb7jLvHcY01PeD9X2rvJfvQ8GcWN6ibYo8Cq91gJ7/1UzBhbKyyUkI02qU13LtD6+ugr
0jJSj0chNYhCmwW9hrkZd71vL5G+OAEmrzjZWP4cRysjLRtHtc2duT9WnKGDPlWEDOn6tlU0O6gc
2CfLRjZTBHjtZvcPh47lYSpSWhmpjeSEBt02rlrykrK6PBGJ8t36CfRTO+hQxQdtZBQdVDQgM4cF
3Lqin3jR5uQ252BnxxHH7lQU70XLRcuLWB1sfwvHaCtzK93o5oQeQsQX1FDB2VUQrAyLwTI0Xh2N
tim3wywp+SoX0OCMM2mtzJsmVL9eWvN+NjfL1IA+IKH7IM3ll6cF3TZIM8gQ3vJIE5fugbO8NHH5
ZDXOG0BwsM3WcEmqSuwoH1Xcjks2lp+VQ9sZ/+XNggdZ2yZFfJtCu4enauy0a+GLb0LcCYGuoVdk
zs8gbshiqpFopG35PvUegmhcyzpa4UrMNwxULBsj0qJZti+5ZS5RGpQG44FITcMEsjUY0HvSKvs1
zx7w9276MjXgQlndL1FgaCpCAfNZqRxBXoEIFO7INsl9PxyhrpGxYr22CcQbz/skbZCaEqQft7MA
/9R09PtoCOKHVJtP1lh+xwXctVq+WRZBb75P7HeafzU8zLCt5ue+ecp17IICAhnWoIey+jkYemQO
00UNxLer/AHAKbmz1nEGDuGmWDAM7VAJ2Pn1ynzAcINcwBnsKHPzu2zRAJVZfJvy5UIAHlptrMKx
A/yIbucLPCCHbaEUKO9q1OjoO1bFoXlqGKK+bb2hKnuTIzm4RWCEmlJbLXH/rGt25BEjFNr5Pe5w
DPYZEYvF9GL03VtjVL9NuEVmmX36/vinr77YY+86aCzrp65Yrgz3ISn2ekquHNtTTK472rCVbu/W
fcVSkHjHplnPoSsupfsTQIEdpj30we44ZhNymzLqk/JuZ/kzkjIqNm8oTI7pYnxnyyBCg95woHk7
eg/3PsMIknynw3izoGO1ftCFfTecBrN4zJrpIIAalm13QPkZNn2k2ziy/Q/Ey9G6yvsVbgcgYVKP
OY7TtSYCaK6nh2bsnkdQn5Ooz4VmvU1kDDcZV3Jt3+mO2hZcDl9zbzwxn1VcX9LVTwtELVr05dMF
Y6DAUuWMHsu++ZSPAG3V76KEDzt4p8DXwiw2WcWnudgYLT15D5P24NZTuB7fAqUdrKDddyLbDj28
R8d7au2xgferAVUxfwc6psnYn9CYBr8dtbwCF/mmZUoSVfYrlvad/x6TtuZc3yCtkf52rodum+kr
HUrAY5szdRdpvl+kwlZc9vqtbAQ5Y3HwoKXVYyqQxXFw2RUC9y2Ui2wX0+4TraRXN+XJkx5Xv5HS
BGSWosES9uhuKHG9E3pCKDshwFRSKOks6QixM5vMDXLJDRXO9CRyaz73DH81xflLCgqte8a4coSI
pm0T38h2ZqaOVS8JudOtV+XXN5Rd3XkuxwihtX6vwS9UNtHHUtMfVplv4jnlhRqP3GjPo24u7/Z+
cEXyrNRDQV8jwvU6XqVviVOnkfHAXCe7Pj7neOYialPFqY01LCyxw2ThpflGNONwxPp9zPCnntMl
KU7gMy8uMYQHOygI1MuMZ0mmRJQ2U4/jitRmZM+sbKlp4j2G79oE+N8KTnOUGV8H2tfuUj/jblK7
Yc7z1ecRnMvGfTXs4YfnjscqyfAqy+C9811cR00HoSXxt56OqEm4ChP6FJm58RRMpXuaY9Fv51Rv
thZCl8jNp5u+msNbNwZynAC1UPwee2Bsxa6w7M0og+RiBlN3HtLR3NL5kaFbtk4kiupHm5gDkllM
Y2NtHrs1iCLmNQx6b4XjpD2PZXuwqjIh1RllGd1xRg/52Fa8PICt7/ZlO28tJI11oA6xRg5oq0px
q7Ky/aH5O0tUx75UwRVfGsJVuSSRl+hXzQRBVmFK/iR8tBHrrL3E46lcYggE6JgmzYGUa/+k2/C7
mtvklmePxKxc0uQRHAK8YSzqoe1MzoF5YdzYP8o5sNBUiXjrOWmws2VX7yjyaRs4Qteupb9J7q+x
MS0b0F62B0S9cXJ/PI9ADUPxFLR3xmHdOCUykEkcvw04NnuijL6k4aQb7PHIoVt3w+LubjJl2/Rt
7ddqHLg3+WVaEBOgjP+VZ/XdH+PikJagA5qq+47h0kRZBrSxqzjTaJNzRZh0rkSB9dxZfhEMtmyn
iTDOQdfTQ5LbX3Zc/qhE91EGLiRxGxnHUD63E9GYWUkomNEvxNWb/P4oHIsx8UNsnEAnpu6QxXIz
zikYK++L6302vZhACJ35sGrKLWLao6mar1IjlldYX/qcPEo3qotA3/iJotzjQnsNiuZJLd7HUBcf
khMvOOT2iNMtQcPcMUDibbkgkwmmyzjRptPMo+dRELdiqm582/q2YFGo7fgRVWe2MBMtA1fywMoh
13d9a+I+Eu2b0VbWq9fJhXa0W+5BJOoHMMSfeVU+Da6Uh7TSf4oV0uBO3NoeOB7oil5inA60zThk
/smi9EYnYtQOoz01H3JpUHSBpB/P3ofWIF7IgCKuVEh74zYxytPJotsHnDgcAdir+NrZozwxZJs3
QzY7s/uwzA5Vd492vFyMH1liltfFde5WkKe7AJpDlKIir4ZXYS0H2BfViYm5OE27BHXPC8a9Dhgl
QeuNa2ZPE2Lpp8FzjnorHYiGaDj6OieO2MmsrYixDqaG9VqLadPFFcGBajhNhiOAaDViM3vjeG4c
BroINnqCEcoqniCIgRyyBIqo0sgPOQ2vaNDQcpfwgK4FFjkw8uLhLy8qdg9utjY4EyzugTKzo0gx
4g/qdz+o/gbZ7JGW2PhYGeUp8bMbZuSTc/SzTLv7vKOzLKd2WORR2LQjXBCq1qw1V0ei9wAn0e9d
G3SHt7DWUs17itP5Q0+0/Kb7mnHWDGDGfVs0h8qaWX2sZKtbxU8kcUBDg/EtFoEeysQ6O0uyEbBh
FgMoccyede/mbs9+2eXI3RbapsWRe7RdZX4oeKmwIBcsfMG0a1TPdthtcRLMiG4yNKRx5c1vRT6Q
WdFO7z3kg4tAh3Zx2hUv0JTDjlYVP7+un2fXPthiMN8NIy72qtD7qAjSIKKzRsLxmCzgv3iZcruO
ggRlWFWOGNIm0eyzuXzVWckPtaPMU2L4UQlGyS1ekgU+O8skM7xt7+RSytCZlzCdYNPoQWdcxsz/
0fMwPLhm7T8o2ewTJHBXDg/uXk1ElZhVz0NX1Ui/2EkqbBf+NB393E43XBUO/oX1a5bIP/56rUdb
r5D+QSNLanWJcUSbVDl9CQt+LqshctIT1ciePyvj0C82096qFW/sCXse6nFOFlnkr4rycdWWi1Vl
LkWN2w7h+bAq0DVIBLsUUTo74eJcIlO3/wrWaabQ40TEjkw1IbUIXfu0KtzHVeue/lW9r/r3eFXC
j+6sn/LCOQGUsvaqBag2Bw1HQDv+Ax/jFvj5bwkw/9quKvsJPOBGWtOzhQC/WZX4ctXkJ6s6f1p1
+saq2DeyN2tV8Ffx/IAAG4X6aAzvWrZsS027029vT5bKn22zKS4p1M6w0XBC1KtPgKVZXuPVOzCv
LgIjgXrTOCyYhj7iMSi03+6caztMPK+ttJx9sjoSFqwJavUoZH4ud2L1LZirg0GaE2BfbisGMPwN
U4bTocXyMOE4iko3v5bsXGdMEch8nG2W9cHGVhLTDM4JHQvFuHopKmK6rSBrTs76YjFVekNz9tJ1
L4IVw109GXH5MWDe3BZUw71ujYVc/Rvm6uQoV09HIb691eMBhOjkra4PZ/V/wMWz9huNAy56Ivwh
lFncKEYVyOYfVV9Sqj92LIyogMob+qCWYPVN7Kpa7eBY9UU5KS1Isk+Z/1EV1kuNqZsQio0+/LJH
UztoYIR2ae7hjcB9ZWhxe69nyG345eAz52kEOyG9cfCZt72SCs6LwKNivS45tPpM56klASM90p+b
P2wiOubOG56QS365LNhuzxUNsIRpftdenNh+hp/BX1SLrnnJ78sy4vXwpf3RDeS8zzhPJcBcLZXT
weHoCiyicU8DcA1Rgkwq0UUpEOvn2GO5GnXGoxu/eUo3Hv++YFpg01Ra3aHifespg0Y0CUQEU1pt
co1Lvgy9eZ0hvPaD/CiV5R/4ajDbOH4AWVfzoYPuvfRPWIbjY1kGaksM5PCSmWZygPYGMIQLP8/x
cgpWgXuW9M9WdvwrmLYM4W1nk4HQJG4oWSxIr00Jv60atOCzt6l1NICwTtp9jmPg/PdlhNUWD6gE
KR3cKAda5BaDhJbPGrxMTBxiPtUEe5m566wCuRIHY8L+2B0QyvrJKdcznTycwA6NpdWh82owCvXW
2ptDvl08E7yB5tzsxPwoXevT8zpxwauD6jGz04vTiebSt9WmcNatF5sMLGgp0Rw56GVDSKKKJ+tD
FOYj1RTFDmPWX3J4uRuOGih352oLX6aM0qx/HHPm7MT8IbX4iDIorCxgD00P3T32o6k/oWHkgEBF
abaz+iBG191lyp1eSnp8MieLKBgcZ9tq6Z+GTW2fV/E5HvUmQh3v0UTH0Fgu7gfxGfuBBompG2ao
TYhYNRsxg5ZXByA2wcmw3hvla8RZcAZbtLTerYeNIUaXyALx1qhy1f/uHK93tiVK5i3oSrVJpoqC
wyDN2+COv7sOyPCUN3Am+r7fOMY4bLvVHWkl+Zs2LPM5To3PyeZ4ZMH0PitQeAP0gweUJfTSqu5i
uzWXfH0RUOhCaCmo5iEkbbpxaCIA29W1IIGjcPQHFO0rqUtkO13yFqUyBLwJZuMCo8ud6Xq6TRo2
8CK/5asgEucKYgWn2fMUZ3Noc5qg6R7vMQdhYAIhDYWSfPhSaPP+f18otP72Q/+xTojSzMbTq1MN
9Qwqhv/UqmqWuqEiBfKpU9m0L2Pd2fvNqi6v/UOulvmpG2bGv7SssJKTtfWskoOlXSKQr0w2b016
pS5/yp7QWxevHoZC+i01P8jHTpajM4/Hatg6LeWqsn2zhN0+KdP9HNsq4DYrm0KD8QWek7/ozkCG
vexfJia6PvDjA6BCROsicpuKuUY58EPTZiYf4RX0S3Cqxj0swmSrJuEdbDxIS9HNoSZqEnaApfqN
2qs6pibQqVNZzDbqfqmiOLd+LHXNcqORetIaya4YB7J/3Der9lqMSSDOPOYtGCbeY2O3+RmF+XLq
R5C3IpMXDYjorVXtz8Uyn5uc2EjhLb+olmXomxNzb6WUUn35OCxrcyIzL00HxU34OyS1KrR5w0PD
xppupMbi0rff+QykwrZ6e0uTdYwaXx+exo80tnCSWN2m1opglxTWtdNyzlBtXO80ExcFLdoocUVz
kibHgKzHBUIZut8Q94jFwsmeNDpw4Viw0190/XWZUKam5FK1CeuVHuwGnQykLt7Pg+ejrvXno+Zr
2Z6wByTxmCYK05EhwCY6lgHY93So7mI0xS5X+mnxMVyrvMZwPSf53racB6w3Ytu26S4bhbthAXci
Z5lPQXtcGCUbQEPtHsbvrgZhsqskc0+lIXOGhF9DVJP6ZrFLRR5MKs9ziqN2Fusm1GyO5gy4I4Di
a4jie6EjkHJUDbvGsUO/tnBC93V/wgn6PJbF76CL7510zIuTSI7XxHxszE5bK1b+maCd9Mkf7E0S
kEbQc6regVF68dtF7LtlmrZD3nL7RojxfZl+2T2pLAHemCoY35Uc6BpncM6zUlPQkOZqBwDF3utZ
+4siBZ+lJc4mRjvCgkOmcrWiAesWGWXbvHH2NE8umyzQKvV+Jks6ca0z2soR3XTMnsmd2D47lH8X
qgkxSe7HtkEIPDPVLuO8pkNN8Yau8knGXXIFXI5Jgyxmq4DF3lgUVCC8nPRufGihzh4W1/bofLGF
sqwxivV5z8XH2jbF56AniCYoRBtOibZSN8JUjv2h8Jtyb1eSQpfyzE3VzMikKbKHMEh8zjSUndkh
ZmdzSrfztDo5KCmBd1zu/FD7KHBQQVDzL23uKmgv/Z9x6KqLg2+CMtK88xtp7Auju/V9WR/0YqeV
Qh5KVMmhJUT2iBqi7BJ9awByhemCMSz1GT4l6bEjfvNj75vTI/EKI5Rzd2NVtn1ZO/ijb827RDP7
Q+o3+APXh9ZEJLadyV8jTKB41bjueTdAGahxzdXBnmeec7gxWAenjiF1+Jw4hZ2dcKB2wEa7+uq3
7EEm+UCdYHlJTOOdAi2AtYyTVUvlK0XDwoTNpNR06ctCD3AjfWxide4Y5NI45B0g5N0HksaGWBOj
PNlCgs/Mw+B6/WbCjluSLvTma1eBxG9jDsqPOjgjmH0XZxu3ZodvtICepcgbOxd58WSlRn82W3ip
uLCx5JOaU/Q10o5Y+9TnFH2a3lGHbDXqxR3jzA52FQra85Jdk8CJb4G5L/o4vbZ6R7Kn3X1pmYHP
Pw223oD71vc8jPGkCIwBMvhpABAQW28ed3+naU9Nl/2HjO//rXT8/ytWPEmnCPn+YWn+F+X42//4
d6aGr+pfcPH/+a3/pR+3fB2mh2sYYLhQSP8X1MP5N9t0PfTjHgYAsk55u4p4qRUKr//b2gnkm3zD
tRHh8k3/qR8P/g3ru4OAFDml4az/6/8C6vEvnen1nT30LsgG/xLj/9eeo1co4SPFrTajNz1Di3DB
UThRnnaPicDOB1Xg/9Bl/W/eECbG38hPk/DDf04hXXSFqFlWJS6l9E+mj7fGaP8EsrwktbYxtPbx
H27Jfyd9tfT/9h1910aQ74Ltd/6p+Y6hK2vVOBFYkrtTmJfps5M6VPcS6gEotS59YryXpJqEgRwx
Bw7qtXDLx9nDkDU5CwypBaKU31OYz4koJOTzYM3OK1vzDwe+njlYgHPVx9oZXhpxqyUZSvN7adh3
VdcT0EfOAZoQ18yMf8KTov6U4rrG1DxvpWZ6Jx1Jub7o8MR78xWONm5YhOzokTWb358Xf4nzbbJY
KiqH/EQ3r4RbDcrY7LwUl5gaz0HejGe3GMszQTWLpJbCSf6m1S++BeS6S7LscTJepoDCWgKP/TQE
5Cbb4ACiXpU9pX23pjzmsiwnlOKnYonYUOAUMqb04e+Liu2t0ZC6YS7Dbf1LrSzOruJnV8Q3Jq6T
P3pdmObHqqMch5oZLrxRgf4oCQ2ct25GsSXVxmfgBOeWA0boURZZll6nAuqRMoj3Utrpnx5WG1bb
9Fcg+RwcsTLKz6G4Gu2F9D++bljLo5zZ21iRp5gAn8FuTwFnAPRVtKGUcDtN65CL9hwM2i6Y9IyJ
MUxaHGQir1+9wd+aS/1uEi3I4RxcPtyZVyHyh07Mj77074ELqb5ShPWFVYqFN38t9e7XPDpj6PgJ
MplyeSZQT9/Mi6DKRqddlLQuKB6vZLdPtJiJO8HyzSNHJlQTsvlDc40xVAbtA994MVmiN6ZBsdSJ
xyfaMaespmDbDYCL2R9cLX94XHTU9hXDOQRb/QxpAPWeB9w9/eZUvq8KTluZOT4Hbfyn1c39RIkr
4oh1AUJA1Vgjs9ypnKclIWlKFFxY67Tk2p6jMGrD7Gktr8QDxvTSuHoVJfDRK743ppKEIZLTwhsX
rzRrFZWAtumtkNUkUsr4hln1q3XX/eW09kE1P4iCawyKHRSwxM4e3Edc87jpP3PU7JTteHzSRScz
z69p+Or7LukB4mgHwrB2s2Wd8jx7qKY2hUuVf0vb/OEkbFLm7EQNJQ/xYhShmeAk7cRz6+DT8g25
tUT53XiIv1Ucc5Q0qyMC8bPRF0kUy/GX2xhXd06+cYt/AsLjljTECmr2W9PFG5PaZu2u3a1OfdRT
TC5gPN0tYXwW0FYisfLYs9bGfWkQeJZW6V6j++NV6tfEr65m+WGJ6V6W14IRStvgFwSiz7bRP4tS
fS8m3djssmpEAimmcHJj4n6zvMQ2IU6IPfTQa36jED/pC8bHl7/XxyP2GbxoHclyflwnEOaE1C6+
gRJ+CC8h2z2+jZ71pjn+W1tDNRrEeZHadrQvs22EeuaxS3RoCoidHbQI9Lxw4B44vv7hjcvH+rGr
3jlgDcZ1zmF+Dl5qFRytMb4HuXqmlaoRdRuWQYK9zfzwcCjA/OCh7D02lUMoqj9SephsiY8Ntbb6
oxvpU4qqVO/wppZx+zGl4lft9E/Ow1y035KMETY7+dlE12+L9nH9qcYwfCQMV6u1ToNOs1t8xlr1
DOvpsuaIj1nHnAsXeGEkCE1Z1Oc7PoLxEoPhjEgceubu7jm9PJSpBBlRhMPsP+dltWdhpXtfRvqP
1mq+ac4NG22gx2z3+DJ9zWFCgrzvAlcGC7BGSrsOvRchqZ6kzwktzHBS2Tko9TNVWPo3NQcYbNya
QY9e4FSnDHfIqPqSS3dFz/I9Z8MvSTM4i+sojWmHd9mt5+GpRPKAwuOPnvu3EXR8mDQ/4wXDdD99
0tPeSVm9aMV+vZteL5g8s+E7afTfdAlz76634jVwzTuQwe9uyl8Lc/peOg6bVj1SbZ0vyyrT8yvm
JuDy2lSeHHUQdn9lSbob3Mq2iN+U6i+xbD6KXQJw1+iHi1uQS983P7wKSboHwNlDObyJN+m4kAA9
ZAf2xJy3bqTIIdQhb9Qwil8gZslUJX2xGySikwRvZyKnz8l3N/la86f9Tbe3wxAcE0ziQaUtp8JH
XZa9jHr90mXysRrkmmJJZBN/+ga4oATDQmgGL4FO4JdoD3PbHjmw82So+E5kwv3vF0hPv5l1emQc
uKES8T5uu2cNAkw4d8Heg2yaBygz8IjIdVZK+nYMB0pO+OqZousIwh1hgDykQw7rwDIeuuC2ihhA
p6G3Ln8ZZLpwNJoZEHl1mVwDIActko42SkhE3sZwKEKxiU5T7078w2m9Ffa8d7Cu8CuLJ8IlL5rJ
c+h4h79j1RtGigfepbW7b2qKbxalidjWXmrI5XOTndRSbhcNzGyu3URwU4PL3qEPPY6qeuPfRG8+
xbbzsOoSlkW7L3r/hzojaVpjEb+7HPDQA2x6iAagAMk2Bm+50HZczOGZQE4elcV8MClEoSSBuoAh
jGYqfCcEs39DeaeSYisxYo/+NDtrm+ddUoArxvqXTJBgecn4J6Y7Mq9fRkX7WZVX8h0+FzF+xjj0
w6qd86iA/IvY5u5jPvZ0/mGkiwNNipe4Jp1UPWQUk9B/pE/T4L1REaKeJl9Th/AS3MZEAP/payww
oyQSknBd0dj72TDYepE/p/XLte8/c7YsXZIQ8KO/SZqP9Ns2wud5WcLS5fmu/C1k0qMeNKT5btdx
7qvlAwfvo6qKc67/pON0D+rh0aK02joPRVJ+rV+1TFxTs70o3d93SHlU5x7wzz+k5Y6Z4r0gfwuU
JTRRhdF678/FvvdHP9LztvgmHRKlppoxJDjVLpOGv+0bz6FMg2wJ5VnyYDni2wg0N1yqEY4oN3af
VXnw4LsXqyFqo+DxApPa0SUM3cB4a2kQNqjHXxBTa9u69+hc2HKFTq/J0XNcbJvBaBG6mcHVyJh6
l7z1D7g/Xrp5usl8FbnQ5KcMUlN0dQGBBwu5RzRjCdSkxmlrMdN/vwZ82toJHzJ7rmVrGEN5mUyG
+eIMyW5xB0AtQ6Jf6q7b4tiElZORnmcP12bs5zCIV4RypvwbQkRvM6cTlS3hZ+g0UmdTUWkNZzKl
ziJe4jOGhVfb6T8cYjI2lZfq+zaZglehAad3P1MjqbZ2TAj4kqYZrA6HRE1dVPeMebJJneKz9z0n
Qh88HOu8x/u/+IfYsxPmZtkRtGy/MSiWI08h8CdyDKNxpG5rA3zZlNSSToR9fw1OtWo1xW94Oa/M
3EgkYHRclK/A+DTvnpYv+3HQmSf6y9B6zc8g0YaIIA2PpQRp3oIle68NdnVJbJ1iKv1Nk5jIjeMB
mQtylG6S6Zb9utYdgsb4QVLNuLf17Bs2VnOc5uzBxJ9ouGKzzNNZpzLfqLOqHLrMzV54c01BY6Ay
ll7cePo9NfZH1cioK7R9Mg1HGH/IRdB/iJpuaZ9Co+XFc5qoWnctnh5nrNgdkLiRe2UQQVSaH405
f7SERrE3xxyBlf9HJ/84FCyFYky4NvQsu6MzmS75gWbYvB0C6ycJet0GHRCfM6ffTpGu41jKlo88
5qYdDp5yzFAtsLr7YJlfSgHKrMU1lr9kBKW/k2sK6c30v+x64essIAOU7OStz6ynQBFq56QdvG2B
jFAfOv1ZZbq2W3NWSIism73TJpciK75QRTNrNQ+JfqtR+XBT+FTx2L1J3f0EbbZ4r23rAPgJ3EM8
d/p+mTiuKaGufqfPJ71tPpwyz49zQ89DAAA56MvP1InFpSBTBwtBbu5Hv7izYIG9Myi+/R0of1/U
MoEnnnfG7DK/xjBAKIxHmAyBIunNT2l1b6lfsh0vQPtqR20c9jIusLoU5a1iJDMgvkTh/UKhyFV2
2vHUuzG7RQnXb0h/5LneX2dPPxbtmG4NVW4np8BaYBRutFIynXzcVJ1xAFDv4iw1P1x/3rYTit4x
1e8ESMBT0IhNzIgeJyDE7nQmP4TotMyzkMjUmMacd+COo1ayDl0v31ydOnG8ZoLCjzlkg32zimrH
duIQgH2mV0pUbV/J0B+1T5W2L5MYiHVrSVtyqW4ScIGoDSGSiuttH6CGs82C2FDRoxQ3Tn2B+4V8
VaacNJrNbGdAUok6+UJHEjQk4bCRtoaw6QhrgZ7Dyx68sEc7HQpjYYzHm6TWf8x9/VNX1GQpeVDP
v8RZElORRjvh9P6LVcyfibsu9Q3f1xUtQD4iwsXIvfff+nRl6nRDtwGWEOp6th8sWv+dlVxyJr8t
FpVrW7sP+Hs3xJPye2rYPXluf6JofjX8eBPIql+7mOxiKjgZMnkE0GQ1XDU5BZzys+5nOTGsKajH
1fBiFtT+asv1GTlooaEly8D+Dd8uAhd/ytCDq1Ghip35OF2dRI1Mjjygj1NTH016YbTWeYaLkUVp
eBEZp9MCpygQfHtj48fYmhjFw1RJ1r3FT7MIsB2F5T4/obEEUUcDM8uCT9L3bkVaHglZuheq2Slb
pYhBGA1/JwokQ2hDGzdsJ/q6uvvmt5a3HfT5HZvjx2LHXZjYqR61CTm9dv+bcA/5knhXuloksikE
d4aX/ccLUE6yg6xR7scUdZ1umdlD41jvsOEIS7CgX0PsOk3FTqrZuNG4Yx1bGhV2miqoW2RfqjQD
pHGAarrabW6+ZMc6oE800C10oN8QV2juJQ9q72LHC7i3IEWg6BKYZ87tk2n0HJzXPNpu2BfDIO6u
44i7lJxaJmtn6/D/FSvqi882qZwSCzWN7h7ZvEMe1BFOazECvK4ourUaHWWocG4uwYfbrmFv1WG9
k+PQEtnNUhM2WT6c9GA4EL19Q/fLtroKAg7HfFyUC+JcUZLZaPQi6KDG8YVAZO2iU5vbp4kgt7Rh
zY3dJ0q65X2cm/caERx7Cr8mQYPejLyR2UQS8BozVjfDeaKBhTKMOI0RLSEzImBOdpg7rfGrXelz
nYJFmpe6idUuGRLWeqMew2LArlH1XQKwTFnEgSVstavyZ8lmbBKquzmy0ynWj8EOeP3W9MjPRlXW
Ud4em63eA1MLMoT7w0tNyOidg1QSDr5GjJXeEL8SAE4yYXo25HR4UBlmo3F2QUkjTUJwhA/p6w8U
2u+FX+IGz316pLN5SGbtuR7HiAnOPnAx2E1MRPgOng5rt2RnneCm21fCuxKmMFy8ZuHgERc+yqj0
3Bq2/0ZcwmWoXAu8Zdftq9ITp9nDw6ZgcqG65SzZj8WP2WU7Z1KLaGj1tKi26TJWJ9tIv0Y/rV/B
fW+gZlVfvYX3Ia8nSnEmB1ADXh8l/Gr8MWMvvemzAwK3ECBhO+lHIquam0z2sTY2xJppb/iUOLQ4
fnP6+1K07J5a8qLJd0R43trEiuuLf2ORORRrSztDBIiCxgLLXqnswc0XuZFrV7TIDR+6U/H0P7k7
k6XKsTRbv0pZzRWmrV5mt+7g9D2t4zgTGeCgvu/19PVtIivTOVBwy6xGd5BYhkc4OtLZ2s3/r/Wt
DvINKWrjL89IWbKtzKaiRvZBxO8BwGNrbGsxFCQWJwBehEG+EsQD9ssC+eAcMN+6yewK5dRMbwLE
ochklojCfH5wFrBpT0btoe+i25J20zpu8Y5i0aAeqezffngV0ZNk48ja1N5BN0DkpaWdoOFoBIC3
C0OgFO9bxV0T3zfuQKH+VmJCaun/48dWVE4Rpb9yzOknnz3Ym8NcjMN0VyDqjZL8pR07VvLI+5V0
2SYx7XH39gOF3rizQteks+n8LEi7uXCMRl0NfbNJzULmdK7AVZXbMjewceXBYsgJNJog3tCxLufU
IHQI/+XRMijJeNF0Z4mYoUkDGneL8zPy2TUDXSqXMuYlTFH8lzXJbj4dPjXUFfLsdWTR6bwb9H3S
RLdu3B4JUoL2JvwHdMGntyNQS4o41cTiZyobO3bePyOSWCf68FSq9pPSPAsjBa9LtWfmePV9hv9g
VgMlUHrvpNkk19nZCQIs6q6eUp9LsB855thu1cj/zin3wZZmCNtwJPZb101N1858e3nQmKXb1ZSo
CQDsvJSuckrMA6ysOq6fDT3E+5M5tyOm7FneDTtZK487kjcLTCRGUzyrpLyoViRkQfuZ0IAte6If
X1fS6Ti895QZ2K9savYk39o2IbbvOwVJ2WBQKVGJ2YWzAX22xkA+r6gifH2ZT6r1XMYib4+2hIUB
+P1laMTSIuwS0msLWn9OcdlTryxSsjgg7jvTd7TuT548l3O5kGuYhn3+5FVK9F2fl1hZqidkMIhK
x0UZuZvEvy+Sn7KIjWhk/vUtCvmo/hRwkPHjUr80gfa4ujCsM8N7baXCHdAlIi60FjmELnIf71rH
uCpTrlzKE4B/0UT+vqnTQwa4W4sOALVm2kgYeLbXPDQwQbcY1P6bgfjpB3N1HohjAChyzx4+MgDV
ZvcDpjt5SMnpEz3pkj5JUDyHDBmTCL5B+Xw6qFyaXODjaJudG1YLdihxgyjhDaxjlHse20raQb9+
4J/dFpOfTfPHdgUC9/djKk9iX0d6mS9A+6xEdkSZOZcjuBAUGKq1igLl6wt+NqoMXcBlMkEh0a57
f0Hd89LE86ocQTxt47A44IejZodm0kbG2Ux7X4CBq7/pdX12m6ZLAgAp10LlTX1/1dyx3EmlrrGQ
BRNZQ26oVcG1uupl/SnpFwHr2dc3qn3gJzCULZXmGgssPXNBC/NPz2KpG6JVAmw3bW08lZ678SH9
zopKWQxQPxWVwKDpstfc58zR74TdXCDjpX8mOAoa0+VQyG20e4cW/ldcV0uV4LSojW+//pCfPReL
/ZrBrKLxdM5c7eVkxL3V8VwaZbrmXLdTYCb7aBdS2gaGra/M4f7rK36EN709ln9d8mwA2H1tE0PL
sbTO7JNXzJ1BPwHrY58WctQHD5yLOwp4ZpQcccZxnELoNBrfvFyfTaXIRvhyXNWg6XqmEyPekKMd
J96FHYljUnrbjHkkQh7GsEjj7BsayqdP+Y+rnY0E4QDxGGLQO55JUhjOFIw/K9u+YtVY6KO1drTv
5m45ns+nUagdjibkq62dG4NFa7ee5/pgA8hKKqbyaLvjdTJpd3HyHQDs4zyFklFnhbZYkwjgOL+5
Wo1rLadN4QUM76QQc9w2d3nXLL8eOB8fItcx2DQz/QKOM+XE8ocF2Kph2LR9VywQa63NscOzGh8N
mpFwfxEsNZn4Zox8c8HzpSg3lZQ5rC/omw53qJjoVWtk/RkbU1UHogKmdVKKu69v8iMYwOAuTeYN
fNvUpM4vigvCxtzL0wysFDyftkZPe112+EUJAbyuEfgkjvbLuPEVQouDdWXC9lXiA51PUgK1hRuD
nS3DX19/qk+fhK3roOhVOaDOvuIkCYFA9zlPIudAnArr1h2inaN6Gw5eeyN1T5Wn3399zTco0vsh
rMmHQJwKzCKD+MX333dpm7XWG2OxwG9B0k9+ROZH3zCJUWF57E6JHFVt2q3DmO2k8SZJrvoyfwxJ
FY1scYls81qL9HVF7nUcjWvkR48Uu+8cx7mzHHKD3D7c4n3bDMqzbvXXQjOvS1y6qLwoutjY/izF
2ZlhuzWU9ptZ9+MayK2xy5FjmTs731lFSaBN1citEey80ikE1gG+caNe1VPFbvbZ0ssdgY1/pw/9
t6izj3MeVzVMdDZyI/1hazW0laAbHJMCI11TQb/Ab3BJsjSqLB4R///rL9D69C6JjTFMGEKWe864
MPQurWuPUWMO3XVcatdEcO9SX6rwhz1exNcaWaaV+Furju7EBtLfpR7WrzGTYRMT520F9LTFtcyI
08o1YtbXRhHgfdDG9O2zGtmn2qYn2iFATEkVt2N3F9mQphBSO0187WuoBEq7WUUq8bxK6azHuqGn
hzJkaIzrtDH3Ih6lOf0SfeitpmeEm1HkNLY2hRVNHS8rLdtNgXUZmyp9wP61x7eDSBPwTwMraJak
/mMeZ+t8sGCAVx7djPQxFM7GL5TnFrUtZr7bgAN9p+oHQRrIUFy6mfRrpt+9oJ9+tX886rN3pQ3K
iNQSHjWi8du2bsgyjjjStoi+qfySwPb1V/s2QM/fTZ20I/m1orY6RwSWaWJ7CkCFRZu0AZyBy0g6
kESDckbsCdpayycLMn/VBfR9bfUSmxlqnoJ0RnfTDCaSoHwnJzPhdau8svbh4C+qPDrJzxrryJ/Z
8Xz9mT97RDp4QaHRTJWs0vfTiWu5vquPTbHQ7fSYN+0yYZyVYbKzBnhNfOSvL/fZqvjn5c42VghB
zBJuNJmuEUJm3DiSxCk3VV9fRsjd0sdv4l+3dbabaoHV98JnvQAc97tmo5lHyIxGvV/Kxx+yFDip
el2nxAM4F5QZQAUUCv22YqeM39LKPv0wsFs11eEpO2874j+W6CysvboMhmJR89r5mY2I1W2XKtOL
GMujqlw22cbNg92gpTuMpTQRem0+8oblIWqEr5/MZ7OPJLSZCOk0TjZyTfvjswQ2phtbzrEhemmh
M5+7RhAiztE3hqDcKoYFmtrbWr7JX1/5s5FmqOz3WSvZCpw/BbBGcVJUUEXkvIdKYZUylTtYa3wv
JnV08/XVPu70NJoJsqHgcobTz9dmVe1jw1ATWX4D7dymvH+pQehhRy5Eu/r6Wp8NasMwwOs5vPMf
BIp2JThDJtyZYg6voYZhLyFdJY13X1/mY0gYmyCDzStrpOrYwj57VxuPAAo9wFNSJs3zVG4cR+wn
3f+F9Q6BtIr7Mj6+PdQKg6G83SrW8D5Y+4m8GN1tvhtLn853Urqq6oD42AOdfaDSxw9Nobd4OybJ
7XQfkt5NfrY7vPR2vXCV5JfWVDeNJg6Dp+0N/7ktunWoB69iICLSjH3s4tqx5K/KDYgdgr3SxTaO
reUQT4dkHJpvRqEmZ5h3M4OJ4Jrhx9eEmNQ+f4ilhvW2ECXV6lF2VdglJYIXYGzq68bQj4oBtMbN
wnnalc3MxTcCiurCSftbOWHQ0bs02GM3eHSCyQaqYio4PtydFaMwiRuoGE0bbrEqf7Nr+PDyyE/N
joiiE0Uy8w1E9Mdrqw5d37UO/eyoDeiUkmXrke/UrZyGWARiXb8ZaR/O6GeXO/tircQgO7XJaZ9T
P85K75ent49y5pRnmDGvdml+4XLeiKbqm93YJ+BZ7tSSTF8Ae2wEzy5Nj7xLqpoXl7hatq+WuS61
4FUveHlje4vr44R1+8amSzUm34wN/cOkIW/7j2ufr07dSBKKVA3IfbVjFbcdwxEpWOrty2G8pSZw
r7OSBwLhGfmwclMRjjvVong6JI+IKeJZGNdPcQA8dOgKb2am/itK0lu1zemRNs9R4P2ezLepSG/M
axuUT1Quy8bbFGOm0z5gAw7O/fq3ASZnXjfJ49dfrPZh+j+7w7N1UbcC0+bXloshrumza+uqGQ6+
h6mQPeRoh48mu3rPzV+dRN+0La9foir38vBQktyadM3i7S4jR50rgnNHamPyNY5YSZ6NAc2Om2Kw
0vNbmuccTwAAXXbJ8Gxxyv76Rr55HyQs/c9lbOzTjLjSrKRvMxylYtHhnUhyY02t+4gw4JvV5MMM
f/Y+yPflj9eP5I9CVIKBITWVBHZd9XkOD+Yftc3/Xc/EzzAOi5ff4eP/kb/3OS/GinNm86bo/9c/
HW9Wt+f/wbv/vv6/b/8aHLS0Kbz7hyWJYc141b5U4/VL3SZ//+5//Jf/r//y317efsvtWLz8x79/
hdunOMK3998Hoe4r6tpPL5V/Rtz/++/9wzFh/uXQAsAywSrEYiT4jf+MQQXvC3Ef8yPTCd2Ifzom
TPsvjX9B+ZOtmW7pksb7X44J6y/+gAKgkL4Jzrj/E8OE3FK9W3FAxbJyc8CkEwLlWf77PwYP/MYq
nPTGmqfYi1EyxiNeS6NFYRkSpQ19i/yuOjbu/nhIl3///n/LgGznIT3e//h32I3n1zUptFLDBuBt
2K553hcxksEclKl25gkL9cErKOuJSb0byqCEbmMUtyPtuFG9SxBtLx0EgfA/aKoNEQC3OqGJCtll
gUQnV934SOjKLx81MZ71qtxGqKdKuaHG+brw8m5nFD5xLVCb6wT7bCI2Xe2IXUpXcRdpVoMjAhGb
zSF1ptD8nGWYCnZul6QXiyhOLDC9/DKUQTRty+rZqYhDj/K22TdpY5/QLxjzPHfqueITKY8uKY0u
ymn4EeNu3/GNBsg1Q3YX9OoHoyxvELKi4RbtU5YqL0OO4aqSNuUMv3IIjeTWKQIbpQRm5iJVl5OO
GiPXdj1uZ6PAi2eX7J5MmacN/BpfdI8/2vWhdFQ2IUXSOi31RJ2ISAsJfkx4q2VTEKc18Tv3Bbo9
PA15AdgKOzYEL6LApEW7xavtOk1xaLsgPIw0+xdKocXIzKwHEyGiUmL2VnF9p12MCnTU10UB5YeK
iHowDJ/o0K5Tf5BXTpQzBnJHWskjaSrXpb2cWNhVXRA0P9hFNcsL0E5oBPDZNQ3AKe0nyc3W3B/T
uzbrEbS06l0z9Qcz7NR5Z1sHetdIVZA6moSM87+WkvrMCNJT6DSXbs0ApSD+QD7bs0QJ90XRkc/b
/nBVa9/ESP688EdZFmDEvAg9kNbgLdWRyKA3c1xG1KQSrKif0gpcJyQt3NlY6N9+jNJRb3SqPfMH
B6yLcUnNJ52nNCOh1giItdgr5hHuDnyIpJvZ5ZaIvuZmQGM7Sie/gaW/kt7+SLr8kyzrbqEQT0v4
3d62M9nTkWIh2QCDpARkkheQjZAD2ra8H0EJZAP7zyxr4XpOabZoJXEArVBxlQIhsOjybhzJJbBG
VVy+/VBM786S9AL81tuyaSwEBcUcGBl2ZN36YUjwgeCZ7iJr6FnWg00iyQgO9N2e2eZeIcQH37MX
XSWo2fh71SGJ7RvcqtXBA7ZgN1zYBr+Q1+rjKHkMyA9WzC8DyANYDZGkNqiS3xAAcrABOrSS7NBL
xkMnaQ+R5D7kHQxuSYLQJBMiknSIEEyEH8CLMCU5QrS/a0mSwBrurjpJl1AkZ2KSxAn2PIfQ9Lee
AYiq5lLoauFTIJwT8wBkRZqRO9uzS11ZMgi1lZGoftcZ1wjpxK4kL7VF9rbLZYRqS5ZqkFu/C7JV
SaewdsFE3KqwTzE4rR1oGQiUars2jKhelfARZ6L+GcjQ1lLLxVop5Wfuh53n86NSRYZPhrhXxQ3R
ZQC+2Y2leVsNJepc5aTJkFiHtFgHgr6vmC8mKbKtjJM1ZbAs0z1VFBk2W6sydlYG0HqVP89917kk
xK5dwFigmyQDaxUZXau9hdjKOFvVTa+yBHZdU4TGQ6j4F0VK+CtTKflwxOF6Q7Dn6PtcDeiIzDT5
WeMOncbxOhgsexXFJtFpKSTo2AHJkQ0APDSNIe+Xz2BR7hqe1jIITKlUWsELA56gzGBZ7x27WCeh
sbQKK1wqaPmZBNeuQMc+1OnPytCvPd8M5lGRQHfSOdPQQZrhor2LaFXqOPwPuMd+iMr15iKyLuvY
oqrYKYgZ8xDTKmN62qTuwe+cYdbXKIYdkyBhcmtu49zs+aSEDCMU5qE5V8qARXeQQcSFjCQWMpw4
JKU4l3HFdU1w8SQjjNu3NGNBwhfyJsBQrmGtWBbrleJh4krpcB9DC+1a4pIDLUOSFYe45Jwgu5Ux
+Xud0JS53ZLxnKhbJTcO4EOCVTaWvwMj+CF8yrStTfkgD/xF6/fjouoKA8QArnRdaSkpAYZf6gbR
T6aXoiLmkDIn1W/t+0a902SSNIwDWo9Ixx29budJYdTLYOP1a1tmUCsyjHoiONAaXjxYhZCdyKsG
A8T00aoHdSIJEx2OP3d80qY93bpsZeK1Y/J+5bnBFBuZ2zb1f6eHxF2K3CZNbiIOKiJFq7cD3OSB
HSwC4IO6WtwrWUfCodBuec2vYh01d43AdD1axU1rqT/q+NpOCJDtSPjiQIQDDkN7i9du5kGiDn0b
N4E+YCdTQhtYSftAgxJBZWYGK4SfD3wbGYCHXIMS4znbiuDsmSpjwFF3PloyGHwkIZwcOCS9or21
ZXh4RORFKIEZNNCK5Rgkw1bmZRRFjtIlpduuGVRR07oQ60h96ANKCmS0FQ9Tm1xK9H9lEENlcYLZ
0T7XcejgsEhIq2JUaLx/yHl6GWVFmuKrK8OtQBn8brsCE4PMvVItNNvBQZCHZctgLEjP9lyU+nxs
gvuR7Kxca9V9RZoWxUnyxcjX8mTQVikjtyIZvlXKGK5OBnLl4AyBDpWPHbCmoAuwdPREkpfQnsb0
gfzMpwGjeJ5VV3bJEEBWyrmTr5TSA5N9c+V6V3T30nWsNBSoPKBc7lPReDeiCVWgKASIT6OLDpPg
MkNGmEFiXdR1PC0Gy1xBqy5moaNJM5J+SCm/LoGeIl06eCpogz4uHpyI3MIiXcTgMult5LTgsVVl
mFUcGfgmkoRiNR7wuvVdNj8NjozkZxk1VwmRBERK+/1K9w55VnY7NrjJ2ulRZAPNCS/CfkQxjvvN
77Jo7zsG67Pl1FcR/kd7VXjz0USP7cn4tzzK1rQ/SEedxp80YvGJJe68yOI7ACzKSYThhEEkuCi1
9hSj6jo53OHMTNp02+ajMmPiXUhhzsKkp4E4FdJBx9vJsN7pyoULz2DG3njc+AbOWKO4jKC5atJ7
mTnOLq7oP1ge0szSRLRqUslwQxCBEc2tldbOKR5hBLHHnLZC3W89JyM2T0X2UT8UWgfCzQb2pU0C
rWN7U2bBizMMO+4IpS3HVmIJp+V4KB1pKsQApwgmBjUigj21wCkOnUW3WRo/e5yginYMfbNauRq+
S8JSf2aO8kst0K80zzrBhldRRr5w7njXGe4xprIGL+vU7igf4ziM0dh0Fn0RgRpNpypD7oy99zv7
ISFVdKZYFmamUNoRdRlgTPilmeFazUG5OU29ciQRN/F9bQYOlOWqqZaOY/lIbTX8P6a97lCwzQNk
vCtofVuE2r8MKzYXoFh2vZnCEWijbuuwayIbe1lYIl3Fk2fPS4FVMDHvDUccgkR9dCO729jqlYMO
daV6xrDMBzy6PQGFWr8dHOPFjQbsa6CbketyJInYKWIH8WfUJh4Vp7lXgsBbYDC4DTsXW1IehdtE
UnaRLvnLsGhfRcg03k+WN9MxO8/UMn/xIUqvpC3DAyeGRDGCfKYnK6Puj5qHS5lU03qRAntA/IjV
uL9WEzL/QsU+tsJg3+URkBqYaD+wjDR2ti46KBTksvI1sSceyz6jv2RE80Fn7mst5dc4UhTrxZ6M
02elSZctmKGZazX9skGd6iQYXghDmBS2yXr9KibP3IfhSQjTvFI00CFKuJnw5S4stX7SkLXJRipe
ZzN+Cb2k2pPKjrepW5Cs1aNbGEu6ZiZ8UGhfRyrrFvTM+kfuAoYsM/UhZHsyjzz7LsvRHQ+MkHVt
RRi+ptdYBnYkWuNekc3FK46rZ6yKYCsKHFQGCdxlDYtVD6caiMlA+Uj+qDC7zuzB1yE7/PZ0olp7
m1RYU6eYY6MMC+Bks5iOzQOWV2ownrgnJdK5AYw064RbPKrsosmo6P0lLu0Xu7UnNOhjd+Ghu8Ho
2HhrPK/QX1KmwrAigLXBEzuwSV3pXVTMsrzfFWV+FznWnRogLWy9HL4Mx+FF0bsYx3sXYt7USwZ0
tGlMXZlhsKmYgIV+0kT8qhljtU7czJuRpghGMsUw5Bileyx8YtJSt9gJEfHuT8Q5QjpT6HBnynGM
7VPBOXdbyD/64895T4+ua0BvHAamt7Da6j2k5a6y4QUWboVrL60PeWkpKz8A8NH7NY36gG5brYa/
y15r1ziz742sDi7N8AGrA2yqeHx8M1e/beVJxj3mAqOBVnf2vI/UgKhmvdwaAmGFV/wOTOy0DL5i
bed+h4i1MdcxdXEOTNiqci10llnm7xwtvyFDJN57bnPLAVDsO70Mj4pOZVEx4j2Gungf5v5jqinh
Pg+M+mRJUx0nEIijGiI/303FQe8xUTadc1E4oE2DFL2dUkx7ZqDkWLmNisNDq1x2IcQljTnyVjWv
hwXOyWNV59eKajoHu6sFypriCcxDe+LaQJwL9TVy+h+cs41VZ9aSQB3dhyWWxLBsxplrq6AnYYqH
gJqXrfFQR1p1k1brMhMvddmZnHVHdRUJ7YnPlbBme260T1rrV24b1aLuy595HqgnhMbTqdEq9YQ9
VCwzRh+I87bbDSnr71v543+3lPb/F36Ebp6sLf33lbRTXlVPedO8ZO9KaaiG3v7i36U0zfhLE+hL
HJtUG9MBKPLPUhrhlazmqHAgkNA6oUj6X+wR9693wBHL/Ivavc6vUG31f1o+e+sivauf0aXUKeLR
YULyLKyzmrXRWF1SuH2zDEdvnjFRr0snWPaNC98mxMPWtP5WCCxcMdqSpUQXAc8SBjP9Hw/rk4qa
LBUyc/0R+CMcl1YeISlkPshEyfeFvChuTDXxIuLoO22FSY1lKp/5Jsu/VWUc9cOHUANyV6EhcTSa
Iw0GpIYDM87mYo275Cb22Zgm4QsNjmme+nhEyIwI4mqt23DfNBoBxl2LScPj9yo4BDHKoLP65i4+
tAC4C8Ih8edoNp1EQ9a6/yhHkvs7ul2DkMBtSMGLHmyQ457RIov3cRZ6EwZuMWLe98MnAsHnvsB0
pvX6jVXwiN2TBfK/zVgK6HTjqegPWu/9rAB5eK59PwKWs9AqdCYaBx0u2eT90BI4xrX0FssfX9+M
/tnN0H8EH4c4WieT6f3NoHyJgcNnzbIvaqh1CQee9FI3LpR+HRXK60jsJyavAHeJf+XH7qOpG1C9
vWstLu6ysfvppsVjU0DyisMc3mJxP3Tjc55jG671awA4HDCcJ0fJ2acnSzOlYegGq6BlwYnCB6uX
eI9iumvG4hRoEBRN5b7RAJCMWUPENzWVKv+m8fFR2cDXh+xcagsB+Rm6HKR/fH2FmuELCSLeBt/+
kTgZ5zJHv0xZCrJUJyGAqhg1EhQ5NbBH10mB5Pb3A9TlWa5HN3WnfPOBNDnqz98K05LiEeJjdJhy
7z9QYgN17aISBZ4Yjs6Ec1lvN0170qfiFwazC2q4P+WTpTt635DCkgLeHZ2Dpo0XdUHjC3c73ZV5
h9uaxegQqt5Tl7vffcoPHU0eG++tRSPHlLqAs08ZojjzLC1tlq2wf9FmI+x2MNdFlLwEib2mVEZ1
enhVWxAuFN33HZ9OpgEOY7+M0uIy6M1rx1nVvbF9wwIMqOZEVX03nD8oReSnBNKETATs04d3czJE
NYVl0Cx1KEOhW/nkU4Qrt6UJ6Y9QixsSrI210pXEN1TOqw0kGwelez14RBnkOacYCxVYiGOug+uQ
qqQfsFOHK7v1gmDrT7hFh2TTMjK8Lr+zAweDs3Y7mO0xUsoVbAsARcFCuMFTVWiIM77LnHQ+m0IR
lUvJuXxdzwMQiSm01B7uwDLHGaTl6dw3rDsqs+FMAzw3TNnS8l5HZA1Deu07NrhStkgzNxazDr3a
zAuJ8AjCK1sDMOdmv0rOyDOVeSuPjUVowladkGrD+dAo7+VA+uJhjyGfWg+ht65vgbtt/Bn5sOli
MPpVULO7qsmPmw8BIitGoZU3F22v7/r+5q2I3kJTtXScFvENqpZjZCtrHJZ4neBH+EA6cOMzooIn
FUdNSsmnUTPO7B708Rg0zVDWP2qad/jlQkC2A9hX9cFRsL0JHK4pC8YkIcKSW9Pk6CvZHC7aAsM1
KevODV6+V82h9e49u9SE5kbP1DTJIpz1y/FDbSEy99DR0MZGJkYS4JHR1MSHVA7yBb+Kn3r1mxXQ
+Wx8shhL7bThyo7W+3c9anJRqrFXLUfgDZ3lvCKlWDUmZ0hTvZOtNsnOpNTVuxujhWiU2VgBk3Af
N36+rIlgpmGMUV5XceFbAXWM/LIp6BOQBuXIEDlbH26GGFBqbRbRzNXTfQFYdBaE7Tqs+U4FyQU9
INbKLH7HSfOit9YF5OyIjX2LkS+dWOZ5fE5xUDPv1au2YsLs3gNCifVfpkmhlonIN9XfPUGKvkHQ
hxFqK5ZJ6p/yQeI64fgyPDVued0H7bVd9E+wuAliILzH1Oewtqx52cm9t7OC8+2v09A8ooU1njq+
66SwMCLHV30E+DLHz8YRM398+1YJFpr34ylvjSVbpx20wnsf50pQ1FujLmCjq89yB6DHnfHNpPLZ
/kn2RS0h6AdyL2crRthbJtoRq+KXK1dZGy2yRL8MbZQdmmCt6i1Y3a1YaX1zrLN6FQcxa3prf/Mx
tA/tSOY2l3BzlXRQdiBvY+uPhcuO7UoNTfJPbA9aWKbE7P01bYkff+sVZUI1fLqZyKkwK8AUkXLw
4QuQztQAprBoNQRESuKHJvJTt8cZyRwJ3joiQ2gY7t/+CBLwBJ8p+1GZ+apR9Se70DFeYm78es/x
prV5v+AxOyPwRIGNVcc9V3nmONqKJuBGhhA02xSvPBtCCPCwunOXDgZwh9xLFS28D3zds4rl19f/
OIXS91KpjGrsepgbztrJWJ/TpqsEfSzFIXQg3+uauEzcblPU8VHyW76+nPx1Z3fL5RyTXriQsXxn
O6w2xjlk1RhRQAjv4/raT54KRV+BBD8pdHIQuv7++oKfPd93VzybZJy+KO0pGHOQEtGSDNWrWJke
5Y3Kl9e1smoeKSpmb5PUiqy8CXvlu/y4T8YqzxilIhoDhxVZPdsjB/TOLcXlI1TTcOO02l1txksA
wDZ4Y3g5lfvqDRRMulaDXiRYUaxoP1alil6pv0it7goawQUi4Sv490vXz0/cEhW5EmZ/M10Z2kAU
23QQOOxBw/aH1PS+kVF9+q1RICTMjQw851yZB7cvLL2mz5cyaNhNhtdB3WplvQCxwLtDCkfkfROH
yulBPpUPQwW1pfR1sY05fzFGW7aie3oaZkSprQTKTPvS37XjEK6QJK6nQY3XzWiZuzQKF1PRD9BA
iM9QYlMwU7u3Ni22deK32g6xM3XfgNaHQAiJq0Rd5bRLoGlnW3j85a0Vj0+iuWHp0HZ29MutU3tv
dI2zngjbmBV9FW+9yHoQfWGv9H7odyaaC5VFs1GMdoMu0Fp2SuKsulRCiibN2dUG/Aon1iPi8Ar9
pCsGhUvJ5xpeA+KzVrVKzIpKWRNUxbgkRE/BBVar1yVNcWe4smhR7tBYVsuA5Je1W2+ddKQ9qFnt
yrS9dJ0RtUTpLfdXlTmwZNTw1RLTkEIBM98SlAdasHKavVr3i7gqI8J8BhOpQWXsWa1GiNOQNXPL
eABEEl90xFaVQKbiyXJxMo87WMxHWjHVCSOVfxhiAL92MZrzNI/vjMpSN7RZ6Y1kVj4b63zjebm5
0cb0mqZqtQsCfss0TfVSw8s5rwp9I6Za/fvPA2MRE5Z9SZQG4n0GT0ejXKmOmlXraxSxCplLpb8g
XiwiWw5KIwvuqgiiYJEJSbia8mDfgwOjsLYv2+mWWG3lWCT4klNnYVUqC7EPGj3Vp1MMg4DlG2Sx
28jQA7jwGRA9ks7cMrK2pIPviNxUTrlqjYfcLlY6XRPfSG6bfGDkdBMpEqgksTV46Taq74VFDZza
+3BLagnd/4domsgdGJk5VRsuMeEu4ojkkEJ5aC/A5zbghmYO0CDopkEF/ERfZ/L0lw7NyQzCF9Ms
tDX5KsGaLpXsaayFn5SE7Qhzn5eNtho1lzdM1ZKDnqg/3tjqbo1ZOLCapVoLjscQsDdTwL6RM95c
o9xwrREa3YddsHcHJDPKBBCv7hadrkRbppyB0roHmSm7rtmxXJkxwLdabba9U/zA+6Nx0CJcptMj
ekU1myyg4pFaX+Y2SpEyPsECIFwxc7OTsS6HLLutJ3fYjGO6T3pyTsZ2tBGV0saPhZltyhwBOAlv
s05xq50t4peUviAoN5fYLUPZBmCKF/5Q6LO+UvXTkFrpumWrPZ/CMVsFKggVeg3eiq5Wu487011H
DiqScHQPbihJZU05rJGBB8TJJeYsdpPLLgikOYLOHh3KdF0GGfstDWYCLBy69F7uMXE6sAyCdIkL
S0HZU6gXWGPpGJZc1AMZDSu99HZvcRmZ18y1WpBKGeinhrNdV9fjwlC0atcSEbW85q03Do4fq3MS
G8ZFO+SPiQl1xdKV4RpS2CFNp25VW1m41kaq8iHnh6wZulNqj49W66WXSlnfOuxQl6lpsR8RinTp
Hjgb1LxNVEX7aF2jEAa4QmhFlZJ6OCoiIoFrgAIv2mNpk93kiXwjoqJf2mN8T0hTsfe0LFy6NN3n
OCi8uWuq9crli9triZfNFPIhN4HFyDQyHSygxlwXOfX1ZMbTWoNXune8vJ93o7rRIVcfR6RC86bm
UhbB3qhex2Wa509+V5R7YkPMhRpmMEjaGLqPv60Sw71+1StRzRI79U7FVEf7QUpoSOY5YllG5KT6
Icj4blgbFc0mLyjcvQHk3HOnWR6pN4OvAIFzLGVNpiUda9f+kYMEDAQqABGWpypNKPl6/lVM/tU8
hzFSxuw22/S6ZB6CGMf3Fin2JXwNe2kZIEpag8A2kpdnjchxIYXRXdJk2irXNXXZ2Yq9IfzpkE3O
uBicxjx6RAN5YzTNg0R3r5t+XOq9U+3jyX+N/BzUvSF+DXWfAchPkpNVSCjRlMJldV8GNRpOVWi6
F4B8u0U/ye43YMfOAM0HA2YDtLHnNFM1MwtE6X4MB2tRuzHaBsjk/0nZmTa3iUVb+xdRxTx8lYRm
ybMd5wvl2AnzfOAAv/59oG/ddNy5Sb3VVbRAiiUhhnP2Xms9OIPxFIW2yqW9HexVTl4G0bk1KWj1
eCwHby0UJ7gKBdTHKAZzqyshBquMLBHXec9cW916IujPjj1ciawt+4+i0r1tTKDXLiMPh0PBbchE
SZJjrI7aXrUA5PVm/YKbDuGI6RWbsHGCg5cXCARMCKe0Qi+kvxKZjAISyV5M4tLVnbL0fnL7W3jz
5BJ2N55ZyBt0D3ch2RFEsA70dgqbiLWw5wIxU4madK+TxEMnodn0seVevUY3SHun0BYJdGpuoK+j
r8Ggw2GMt67pDuiwkrfASCFzlKiKsVbv6nhSuNJm75XVbQjeuotC6g/kBqIWVO7j/Es91MfATQ94
CaA75M52jgCkffEiZfukjyktm6C7pBrUOvklqNvmONyYUShR/IXTGmpq3Mp9b2OW74VGpGOJzXGK
kpNMsX7YovuepipaPS4PTH3m0qVtF3400kMWXU6s8xiCnNBBtxjVCqRVR/jyRnf1hDRIUR0gMb7E
7TjeIQyCNHWHzJAEqFZCbOnQH5NRaoSmdSwir2J45dEnFvWxbtmHhqcAvGAouOlUezsRYXbIwhgE
Y2UzWA/JDak6exe2SnjOU7lzu7K7KEUsVy5whhHy3CoycuQpUofERffoSM+9Wkvjzeo1fTuVTUH7
zzBua04RjziZxwFUn+uRoZ9904VZMdtVnqq8Ykc1oyRdpzubjVZvh4oEftQ2+oH2zjQDj7TNIHvC
vbrSOKJVN471ALWSzF8KMPIbitthE3detlJL41Ap06zO6sVWs70XTjN93drzdRIpqm8iIlJFpq/0
pt9DFNQ2lAxIQWHE6zKi46yvgB1Vd7SalI0ibMzC5X5M8sAnooKkxLx8MCfSREniqbeuWz94k0Zy
odeGa5s+2srQ+A2NFglMrk0r1Y6/RamxEXLWNlDZaY1EuVgD7tc6DHwlTvatF+nsB+1eaT39yPeJ
5mkiZkVIkRXSorARzkbjN6AqRJAHtFoCD2NxsDgVtqpe3djaYKMur/s1lbSq9Yp12pYK2afWu57l
DCDpFVeCa4leNdyH1QZ6jU0oP6+hkwtbAX8dXr66vxTmxUBXuUlbOuUZuXVlVVrPrjXy5UO63Eoz
kkln9Y/DOPDB8vIq+lDuDSdeM44BO9HFZ0sxW9Rzs9qTxrDNDe3G7uJXWdIuJarsBFhDsO/H2Jex
9eZO1ZsJ6HgVUrfCfvUR9NN1KmIV1BHmPlM50exZpcTT7EyLPdKozmE0lMAHANdd1PB7y1Q66odu
OyoSXFXx0o3IC7Big9Go+2HVmX28z8dw08bESQL8mYMC4V96JOflJkQG01C/G1Pz3AeUIbHZHQdL
/45rKL/N5GhtloUilGoF2S7jWuMdpsGIzkwUboxBnfwgnL41TRpf3dG6aUam2JVzmCDBbRw97ynV
9ud4oindmUrPfUy2W9MgqDtu3jQxXOtyFCtrbL/3gcWpbYgfsnCwWbi9BMSADoUiLKrJVN4Pk+mn
QB92liTpQyTgnSeIRWBOrK9DifZqtiSpyayhaV8Gkj5BC+tvRmM3q1D19gEqVd9qMcy0yks3IH8u
gDVEZtVsycG4jYQ6kqlbriz+wiMToHWjMiSsAndriUEjSFglCCzOKU9K4u2jV1moHIaBlt2XoGnp
ZDgHpYY8nKnEydZSWdeiczdePpmzHfsjxL57HTTfzUjMkgwTTwgSlEfEhyuk1CTVqv07wL6AyRbj
XsqjTqvBV9a0Garz6PVUTKFhSHloRPvA9da5S6LKl7B0K+63gyXCTa9m4LuqrIGfEsPxFGLLv1W3
MjSFryvDqm7SWyGmZ46QERGJ462pRNUovd3gpvMUXtmhB6arNu3SXhOHoFSAYVtJ55Ot9EDQvvUS
hrGBDVbh/hFFq3qgNqoWU4suoJWECbbGqgE1sKsYmfttQttN6np5kHjTfIL5wH1XHIuO3BWk+pMo
xxW309GXgwrpg3Q35uobLr53aZY7a3Syc6E0j6E6qju4R19VjbLdIJLNFERgXms13EAp8nZtEd2P
BbePMm2MTaV4jAdBcJZAMnVijbZ1k/2ABwzdE4Fqz2RrLYkE2AyJI9D7p0hiwphQqm43eEStu4Lv
pCFQWiUGmY9FhbTYGokLc/Km55SPP9yOY4HMLG2TcaVO0LqvGY4TvdmTb8fg+zVXBt1vQ27+HUjN
MiLhXAH92QWRvsdzkx4ZPl0YMALXNlMYWJw9m4aZB0gbo7o4/Xs4mLgCQ4YQEz6zNfGs+kEvznVl
Hi11mIOsxpVwm/QaggQn/nfnUIM6FnlxVPAxkPJFCdRodHRUdPNhDXEp8Lpu3evCWLfYb7hfVUA9
28iPPHIWFyCuluI9sMlxaUv1ipsfHTHx41TWdWtt2GW2dhM+8Dxzp950Uqi83Trw8Dr7ZOqEIxbB
hsiJHlt0aqwrBHgLAiqz94vQGh3RV010hGXqgb7t9STYSLP7Piox520UxnMzVqyS8YWou8Qn2m87
NF1CbG2xZSK3lrAlToF8LdvgGlHp2nSRVl9H5xzn39SAlE2jI2art9t0y9RaXUPPvZ3QT/lxCcS0
KfXzwCflTcr3lJGH2xbVQUCsWrnE6+2rFI0kcffDtguGCh3zvkuC+07vXfKj6dLl0Zeya4Zra4KB
pi1wm1XFi0IRuzCr6EkkxveyDj7CCSjj4LqEJnrekTMJqXwD1CFCOF+PngChNryqVsZ8uuWyLASE
u6jwc1GJQy7TbWaCjm0pB+yJyFyR+drtdDTRYMEzF8TNeLCSML4488KM26dJjb8KskReMwpUnRqS
p0GhI1WzsyULtH9Z5uErLaK11VItcCWpY3pr2Peqm66NSs8uVptCQIr1L/iN30ivzC/cnGAdF+Il
Sz33Elcj6F8KPkF1YCAeghBQ5V39BPVV+gSbvY5l+140wR0YahXwr7XmkhGuZE6obTi5lj+ow20i
MZxVbaP5ROLJs6CEkWldcyo1yc5qKVJoSXQbqjWIsQnrTTRqDxjvg9tWFyXx8DW38qZQbpuoTXwj
omsWuOHBlVmwp9SnbAWlqbAVIxHs7CXC5qGFpgU+k4BbdxdamxDqxi6srek8KZK9jgSLuPL+Osyz
8jQFOOvYNso4w3NgeQz43E1m3UMW+QpGNbPFe9EqMVN25s9iTL8VdqHeOoVzmcStmHpjNzD4Xqtc
UTeiqZ9QWlu+FwV3NtTOS9wS8abSwtu2eVBeSJKd3TCNaLayJ03XC7qMjlF2tg233qPKrNddB3lt
nh6nDoLh2qSyoJGOPN8RroosYLUH6VaNcWPboXtgRm5ek4wRNEYXdUs/kJuVYaPqAy9x2yNv8kWE
VcGygeUB5XTXmoYso3e0hOYe9T1FbZ0be+RKPilxsE2hamXBpB2xfN6SRsBgiNz/nfAD+lgZQsR6
LAF4tfh7GnAYgZOO+1qTT01mqFuHJPctoskvXZc1Z4Kq+z2U9NNEdPcxVYhyUB0aGYX0Q2sYqbQZ
F2OooF6BKNlIx0MPTainkrSBLyZSrfl4a7tTFRIGdUQYimtt0n+qjveOhG5cZuyEzmBQa+npu2dS
klFGJsp5lRHzrVI26cP6G9LxQ6h31lNE1i4iOaveyfy+bEpyW5FG7yaqKiSRW+5uYILjgqkNvRTA
b6qr195CPYFqXNmYss9OBdNyBqAauc22cE8MW5B/FuaRZNx23TEA24BtRknoeuwoRpjAt14MstU2
mTJQ84mbH44i1wHqShtEKQTj53wt+0Lu3d7MfT3JHyYvUY8kndJ4a9tqGwOJ8lTCSHt8F0OXpetc
aM7B0YNLg0D+FFUPikoFCCHdoRq/GZE77svQWVkchCcYs/TidC8Di04vFBTPJmG+89jX6YeMQF8D
p9Xu3YKjdYKGNulzLtwIRKDVxzenp5SEtuwmkhQlZf/i1i3tOmTrG3pSgMuZJ2yq1Ar8jF7Yxopv
uIGnlJPFdxlkNx4pbMTuMmCFxeIHlnwVuh0fvQDYWSFpD1oIzHaEL+mrTK/Dk2LKfK3nXUF82zCi
hB6QABB3SCJkc8d3wFUCbDatNLAnakF1bYQnE2buMWqB67ZZevEGrjx9nWnQUc0dHns8Jlp0MyH6
2DoWosjA9muvsE9VpAOkVBU8M5qXb+debzSIb918fyucSkVv/10mtyAPnIsBWHaGGYvFfFu6063K
NUMW43OVFdCvx6bYhT3KG3XqGLhVBaLGmDQcxO/DalBxopazDwYS38Hh8ES8rmf7kJ/cJ37d3vRw
6kh3RwSokTMfzjpY7JHnHLDRyk36DmIpgnyvLpMLyThPoszFDWGJXYnMHKzCoY2IQW658RFa1VTH
ZaEZYjtNFTTqbGbWCADZQcdUzSHEwjcVw0OsO5TY17oHfP2c1Xn/0mEdA3XL/ROpGTEnSsU5tTyk
Olodk/mS9XN1eZSnYTkbUXj5v9bLZSui9Yqag/z+z6oORvQoYheyqe4qj6kX+jWq8rtoXsvr4gvn
IvDNeS2Zc7QVtTSPbl2FOAfNlltlSHlyfrbiUNtyvxv8zBj7+yyo18R5dFsblZRR1TDjBhFwCsJw
m8Jy24ke4rwbXbV2LC9CI4XHSKeDSxo2Qfo4rSiUFMaj5irqyxC1dCvxhjx3MLb1sH20wxSOvVYD
QI/yem3F4s4sM+fSJ46JUZFJfxxnN0z8jbXaxygl3JKGSc7kuIIs5zbxwdUD5vY5Zd9gCF30/338
hZSHrChzCq+D3FkutjRtRL3FZB5eRK/dJpka7rUo+lp14r3J2ovlJPKCr7m7zxrnGesVQ8CZSakw
m7NQLbd1V58Nt7jSZI3ulkU3qvpNFnynUjz6gYPPQEMStetVWsljoPHNDQ0Yjx2717rr+6uskgA/
k0Wcvhl7Kq435UVX7G9ecEvJX38qpKM9DuVVscvnLhyZcSZq/1BM+GvsDr9ZFZU7psDqXRCN6bHB
hLYq1IECj5TiMBWVpGph2r455Mm+0Mlpn1ztxGmZX19EpaNUzpUr6bbjTlahedGAiW5bE1DWoKCa
r8NCv5TleBmpQhw0Y7LGFSGX2mV5gihc9WRIb72s/Vw48aATGsfLlCHGvOQJSXYJ236+ZHm0bAt6
tCvZ2Gn+z2eXJyBPY8bBrraHOTscP/2BZVVrqPdUprb758/N7/ivfypy0/CHrPX+9eY/P/zywoKC
Mb/H1GyXv8DQaaDfU98Bc4Ci2LghVrwq5uFCaV7WqzyFmr08DAzQzWbUUcwIRiLv55cvL1yeGNQ4
8ivhJespWSNWRsfT9w21nLm1H6plwbrq/kCbl9OUI4RK5EoE9Ws6FYMCmdLLH8RIyXpl2BsuN+5Z
1VvmRJXVE4ezPMxNlNgTXSzfpqeW7RJlRFQovwYM6y4/F30li0suvWBvme3F7ahVUniFUU6WJfim
OoT0KjDfgYucgo1hWe4Bk+5DibHvqotjVbQpjt6s/jbiQkCzzgRV6NETTefvFeLHa5k075mBsCiI
y+SuGT2drP62vpE6+dSEcmiXNCrcXUNt9mz1aUp+saMeUTd3R1XvqkMqYkxCRRPtTYXjO0HUt+0k
AKyC0gFShzq4q6gWIrSyLl4cK3d2oRk3iY3vl4rCcWyUHyJ3AX7Oi6nvM59Q4mSzbLPpSdzEHMo3
uRnRikrLF67ssLkdKh8Kz14DZpvXZTUalHsIAtomkdzM9IRw8AHR+9X830cyepeC2riZp5fFRhpn
LS26tlWjq910XxBSjvvIMOvZKzT4tJZ3Y+wFj3MJLNGp5wxZQIZS6GwjieHalZ1zy2l7zSZ4HWGF
N2wYnPDcusFDnJZH5gTe3bIAYZZsRl2T25/bCGz6IaN+9o7jjxi75Ktr5sWp9m4UK/XuU0t697in
DiqNVT+2qWaiVR9vlsWkYLpr7Ejb2SUR6lo+c6cGrbxZFrXHyMMiMtx2xEMcVO2rqfeQ10LSKhRR
54+Mf4/L9iF0pi21v3GXu5l4NXEF2kifnrK4t091XxqrgFx7ktu9d8XZuDGp4rTa8i1skm03xjm2
S20XOlp+quE673J8+JEro4/Ya4uVO3rBU6pnVO2onsHpqIGazDISBUPbJageK9wEZ+nQHbao4cEo
TB5cq3+aIrXaGwmDxUwiNokCh2q2OSbFFp2LOCUlTWsUBfFrFg7jdgwUcVoWSmH4LTPjJ6/KCLZO
pvIujwyxt2Vn7Om12rfkqNbreMJaUzP9H4vwneR0nINl+aVr6LIptHKPHUHtd3Fjtys8suG7k3uX
oVK0Z8JCwh2KiegA+bZ8cFRUlMvfcPPpSU3i7Gmgc7dLNZnu697RH4VTfVlegPz8QzVr95REarSJ
pTOdqtZVGKDOD7FARdvcyw9ZNXTr1skNco9jbWuSLn7XKlkJZhsUr9uUN6aZTVvHttr7GmnOvRao
WzWM4ptlE6XC6qR28mNZg/g1bfWkV5nUz0LnVmJ5pqb4mGLlmgFb2bZJpp77dyYYiBBOxt2sZPLj
WDjPXvO+iTfI0qwbt1TvA+RnD0EzvAFuotqVhtYtug/l3Idgk9XYLN/yrrvSMY2eGhWgExWScDXo
hUp1UEvfPGgxdp3lr5Vp4FKd+mmnkFnxJdZoBLXJK13OHpVvQ79V9+J7vbXrPRZmuY9x+uwbzWGs
6Bo9jlArfi9JnYxH56MbU+Xs4uURmjJnFGjg5y1MmJYDG9DiKw9M+bZ1795TkkFAo5bdsXQHPMTz
alXr9UNgZ1vyCxnvZ/j20yx4MIPARrmXIW1EdfIQBCoz4YGhGrqzb+Zk1WsIy8U+cce3um8NxEHG
h6hw2CuVamwCdu21qSbIRyI8dQSGP82/stGRUJo6ILiG/oM4TaqSYf9Ue8wVptyiXRIZPnFD1UrJ
1Oa2dgH+UlTf0LHpjh45ZcBPAvHRB2+tiKvnuNdozGTlJcgtFvMjr6IV6qTaU12YiB5+3f7ztXH1
Euq5SmhWre+gDyPW60E9rW2MUDvqK9XdssgUBkYxVbBttbzGG6jOtqMR41Ce/41wnHFDjulIxsC8
noEK51IYpTQT+RtSMXDfSxGjHnfjXeHW2TqpEyoZ8yKVjK7K4byslIqVBCswzbDEyaLfLxvbzJRc
VBm1hh7wFbfrYADO25ZnieTpkZjcLpt1yNmUS2KssuCWAAMwf90UjtWuc43i1wb7X3T+uUDxEJ07
mzqintT63hi/VErn3CONcu7rHPVB31BoXFaXxczaigsvvFvWEmp5u0yZ3PWyOri5e898+kz+WnZd
NnHdaA9B3Zir5cllGzGS373SHE/LWmnGxgkf6EckVe3UiORHmGvOQze6j3GnqZdlDY+f7gOmNvxl
tcqT6UK95mlZWxZlkJx73YlvMio9D7jxIYMbtUpplT+WpHlxTsXwY3ly2WTk1I7zUr0FOek8qKCh
8OFSol6e9FDFHGsGzCio+WsElcApZ14wNzOpMUb2iCA08y5yolGG0Y2HjGbqCzFEkmnuZdmi1dR5
ZmQNQoGQiAe6Ied/Hs2r5ayJFSkW+mUbklsKDEbobKJWOOsmMR6kXVmHvEBnUSuFuTZ175ut5dUp
daxTp1r9uY+RhHdNcycnTKr0nnBNZk54MuOE6q407O06VXs6AVRQn+qSYnMQQ0KQRpmuLDuTaGco
3U0pUDujUMScFnOrN2iNxhqX6qRO+amb6vwkMNoRYEkUTOUFp2WhEQzSNFl96yhqcKbnSeXCPFSG
G7wJ8yEHlOqOTnNIQkAI6jLCrjyFyxY2Gf3geZEfwr440a+l5akNYl0ZyVrrlZ49SslAHzRvi8CH
GREmwm2uReBJm7E6uBHNPdGOiIY1rT7EYbKVncukVsvp1Md8G01pi1uLnGdUVrhCJ/hlhkFzqon6
ZqfFbs531TM/7nAtjIN5ToxAJfpNDf3MjCncY5C6ZPO25Qmsz1QX5XgO7CZfRb0BB7HMVXJ1PfWO
0uptbSTaqrDqfk8+31q2CSUkSv5Zjeo7IwuD0TDpqMSiWFs1sYJbxECkq46K55cacqFCh3ep5uV7
XhTrtk+Hr32c0MELnNkFzMcOHIyK4dzNDnorui4LuszuoZ2oP1jZeAb0FJipcZUd0pmVVMb2NHXu
Oaws7SYqZL4fO0kJJAuTXdxNzU6PWu9VMMau83mSqqc4BMiQ8ZftaW/fN80QPkgjKi+FhadaIXrp
dZaaAOEzQRFOVXqnGt33ZbtVZ9kmUCD11kUKXNRIzG1J5fyyLHB7VrtYZ8/FXaulJ1cidKCAuTwp
UuN/XrasatjMSEVqKCP8779HpYPCJKlJpqgENc+qt6b0VJtc28P8EqgNhPd/XjP16JIsPFX/evd/
ni+g0O0ErPj/eeWntxXtDXnq6aU04o3IGHi3MywoacvoHM2L5dGybVksV0t+d7K9Heyx/+eL/89/
28fhhtQ4IMh6ra1K1FmEb3JcJEFzHEX+GOVVdJ6wZN8tixBlvxZZJQEepXVXIv694hLdLs8tm3RS
vgHFlz9+/hsQUI/p1I7o8HEMY1b/i5z7typkLjaW4+KZ8ubArX/bkAync1ClUYJrTECSQ/rkqNlb
VTg/qqLZtnQW/ywK/q2e9efbfQ4PHUKt8+iTEZeRyYM+yk3ZDFx8OS/rOfFkZeb532Te+u/UrA5F
V8fCIEkj/NdviCUI6pvMKr8pzGdpjxcZHXPPOekjLZS57jA5qp/Z1o/AUt76GGuYsB///K1/L4X2
OOoBH2Gm/Kz1xnSVDUL1Sj8azKdQCZ5B3X0P6Ac5ysMch9iPZECLZF0n0yY1xvs/v/1vZdCOarqq
BSDCssxPSuwAYVY39XHll930Vrb6c5uS01wn9VdLBCfmux+GoR/FnJkUVuIegO7ZtpW9rAlN6RBh
CHz6OlPCUQ5nMm22sZU9V5oBqsdiSJgUX9VouBpDd0qa4lvaK9pf/Cq/3X/ksuuIoPkf7qJff0N6
IDWKQ6RkOfp4U1FeQFKvh8Q7aW57ioavSjMcPEO/KymVMuD72/6b8yI/C6JdLCGYHfC0sBd/ffsw
aymejBxC+WB9V2IYt6Hr+X30ZEgNw9ZYvhCa+pYV+xYdu03ZEJJw1PtTb20N0T5DITqisNyPHvAL
afUbMYlvc65rESUP1JU2RRJ8/fNP/huzCP5WbA2qjn4b+cMns0huSismR7yGmaViyurEU+eKXUZT
HpQ8FqvmrW2TFys7BgQPDeF3Ggx/Q6H8xmfLZ0D9Ct+BkFv1s2ElTbW4KOy49mc4L6LIi0YoqyGV
D4c+/roPX0PKJ4TCIMeM0ScEBoOJmM5wR6l+nSnhl7IlkdNRbqdReyqxxiVVt8p1Ul5bi1gnNZje
ddzGbBL2xqj3OiN0dFpMfP+yM/9rjeSLuI5h6/g0sEN/uoTobZMmBQVkBhr5jtyPwYDphp0rd4Jb
IyWzjLpNTMe5DlSS0MX2z2+/XBQ/HX7gl9iFc8C9Y1mffssgr8LW6/vah+TRrYy+e9W9Z6091S6c
xwHbBFiKVq6sNr/p7O62n/256Ai3iEz3oLSyrv3wwOsVmf2cToW9HSBiq733N9bOb485R7c0UDtY
zgGu/HqatOEEWrJvato5ChnBhARmVfc646tC51Bo/b6dyfFYWRvk7CYqsLapy7/9Vr+5ocFUn2Mi
MXmZBFT/+iGyNiw8EoEhiFX5LD4hpohgxq85cxbpOhumYiczS7vNMMaH3k9k9mh2ZObLEgmHpjZ3
qqRJyOVk4Ef/y2ezf2OsALCkmgwCZtaH9uk4CnUaRVYR8pNUJoqh5FYK8R7qYGhmGRli8WMc1/uh
moGShPABQR9TmfhRWuOVIRxNWshIPFg2YMs+JoEw2IMIvUbmimIXcJR5cKfooe0ia+14JKqoCOZx
7Olrs9CeRi/zG4SagSF8D1u7ubynUnr0SLQjGVgvnt09NrV6tWwSfUCXx/Q/+QOQORE0bFNG0wSw
NGIdz7YdOTeo22ucVa+K4TQrt9CuRWs/xpn52LcVZGvnQHajtdKm7jp7PAuEvLZUudWQeF33d05X
DiikC/JSor94WH53v+BOh57RQnNPBtunUQ1QLbttXY5EQuxuekc+zPeMOO2bFZKVLN+YznRDHteL
NKqPHiP/n0/YxXr/+YR1eWND5yTwsHj/egxS4K77qLNr0gsRW9Z1e0wZX9i6fdayHp8IPnci/L8U
Q36bZpwCnWu/qkX1I1B2bhhgpyQAvMyt+yHPX/TOfswaZZ3Q05kcPaS7Gjw4dbILDdO3TOqe6XrK
8x0uzp3TmUcsyVcvQARhVfj8a9Kw1nJ4Hwv4p9D7MHzWW/o+B+4dI5IQNgJ+yeRthHUM2WbnxwNn
w5/3x8LI+bQ/CIe1dZPbNwXvBaXxL8sgqnkZewNCe0rdKWpHDsgshbYiHmGe0C9IjIg4Nitc53KC
aJgU1zbvXtIcGKCuRR9B9ypEgG6XpntB3l6PTGRN+AH+fI+jxzSJicIcT6k8XeV5fFYbz1c0ClzM
jTq7vSdX6YiV8UgonU/uw3PYuOdp5qXbuXEXNC9Z4ZFQLUub2QmASWVSfOmkwC7J0EOkvvKi59iL
us1c6F07afWIYXFc1TaN494pLo0bH5vU+4vzS/vNxQJfIB5d9hx0ss/WLzLACui7Go1SzbylAP0o
JuWL53gv7hy8Zt3PkggP+DSw8Sj5YKa7s25jr35E2pL+Zfz1X1iN5pkaP6FGMgCDoM8DoKzVKNhH
SuX3JWxn8klpuyMhUbxwNYZRTryM/pSU7vcoQsnYVU8Ud0NqZQb+Zc1CvzGiEh6rr91gv9I5oOyl
eHOaF2ouqqi53c006khfqX19tfryKlvne52qFOK84uJa8xkin+GwBJjNhnGjmzsyrcK/HKXLWfn5
KCWVhOOUhaN+9rTDQE2avjcq37ExyRhX+OFbacobXYUHLd3+zhty362bm3lI0roEfRWMWJD9/WVv
/2aOBIPAIBLCm9M9Pp8tWkZzI6rcxheM27c2gIe1MZK4pmoongdH0ssmUb2zYucvAw3rd4ccce22
5rjICLTP4QoN9Q9Xtlnre3nekoUKRzRDPx6haN+iD+da3rj3FtayVTkabxG2ace55nH8oy1tkgxM
uOVq5viknv7osOFhzCk39cBwmA79xVQgWiOFWCfSFOsEvKdH3XTUyZai4oLIiapLO34YDWl+2qGo
1Y9olFSuYWALYewE2oNAfQxcWaIHAmoCNCRG85/cGAYltjJBBubqEweSeNSCZ8P5IrXkyoXYT3rn
2BSUBAqFvCodv1xvK0yFlL/8bv9FEnCWuKrJ/ICfzzCdT+M0ww5a0RVt60ug8mQ9PHkp4voxuCvr
/qp0P6wQCHTewJclKWGfTR6Xl+SpdOpNX9kXpjG9R0+wojHuarBNgtuuIheizlAsZwRTZlFob/58
ZdZ17kT/Pua5Pc32Y6KldcIAsEL/eqeKEX9KY5zIjU5QhyCn7jN3Lg6e8Zpv0yx+SD3tNez9gpHc
CsEuIWaW+CidvRIPdzUsdvJ+I1p3cwW//VqSiLWa9Jcp0ebmptP/ZQ//55rIx9VMhzaZTZOG/z59
XA+EQayNDGDg035hgPXav9T2bNWImXfa6YkU1S0CtC2ef5rkP8yQwmd86/TRuzf7j/6y8z4PNedP
g5WaaeF8yvyHixrgoO2H2hF+EkwNAZohA7TyosvqJBKNBM96OE2R9TZZBoH6KG0HDQnFSEAyLGYV
mU1DpT81H7SmvQhbrVdEIR06p95Zijh4EWToYkQzVKfnHg/XwJ3J7sB/hsiv//xFFu/3p6OAsTJt
c6ZqtmF8joMIJHq01GO39gbeL1qcp1itHjMLPAKRkSew8w+Nkd4A1zsYsXIjm2Y3kavTaNFrjeI2
IHukZgpEs+NHxY1YzZghx6LY6YH1QVkAJY1p94SyWkT7Wc7BTNMdO/Rs1OZ3cOi7IcPgW7WcFvWX
HFfGauob7CPD0Q69rdpSWR3N/DDp2LENfM9//vL/uewvv6KlmtxqHbg2n2epY6QMYz4Ewg9djS5s
kzA9cfZ2Xt4un7oj/LKjqegO46E0CGCLg0tCUo8XuXd/+SRzFeM/PwMzJ53P4TjELPx6MopGCmbj
pfBHwjTz5jtD6Hsq+29YIRKGJsE+tLX3JDw2THBWUbktgo69WqHgR4zx58/yn7n7vFcYdhi6QdqE
x7759bMgWO24lHNIGDC2yeXe4NbcavpwcaS3MZGFNQT1qVborYLSRoCsDMDK0SVoGk18t2JsoGOa
obpmEP08mFdFJcUpTPdtbF4Iw3q0OI76oG+JvXmyQv4CULE/fwXjc1TQ/BUQnXAvtSh+ects7F+j
znCsioE0GiLepfsVsrZi588hOR1xZ8Nq2/HZt9zxmPUhpXAHW1sPjolHcS7SNB1ZAOQIoYub5Z/R
yhHmMe0Ym9bZiSj+DaMu0uobaO/mHSTmTWTU878YL52pH5ejdPLC/29Oz/KNQMfY/DL8LOo8cvjX
N6rNKEgUkk4ZxcbTRmbluJENNttwbmwNZzE493rz/zg7r+zGtSxNT6XWfUcWvKlVmQ8kQS+JsiHp
BUuKUMB7j/n0SHpi/R1mdlWI4hK76+GaiNC9OAAO9tnmN1DHMTRfhgHkUo1GdI55upwyTOiqp8T0
mkUnjy+NlVNraGa5sPniFpNzZ8jqtFdb9OKtUlbcuEPQ/fsX8qU/cFy+hfacKkNnc4yT8lcFfFci
PNyihindJPq0a/1oKwKGndf7tNuMQY/uBjyRDrBsGWzFZ3dhCacZznEJR+0SplxCS+XzEzQjuTST
zIes4jhurUrwBdudUI8KDelloj8vxIBitoEIPYVWwv8f33x76amAgHLbvbCcc188HVkiLjZeuFqc
PJEAiwWvl4k9NjJO7Zitx3oK5roULVSv2jUGHBjI8ehmbLqpfBgGmBC1ND36WTcXylDfr0Y7uxp8
tyk4hJOiffJwBqC94YB2MVou1Zvo2fWkJE3+bN1rhwLThFk1Bvue0krZRI7/VKfTfai1m1EyaTXo
9i/d+9C18SCEwkR3UxwLbWr9KHPqo0oB6DFsExlBWm9aC1Gz3IhIpauZ1VlLuaL9KLc7VMAX39/V
aTYt3jgVC6HAUMkbbLEj/vhmKsg/rRdzU6qfcdQmSwUnA1EB++3zVP6KpUuSHWeTFNugV2hgOqJb
zsljrPW+dtokb93MH9a6HzwQoh5IbeG1JRyJ9U0CxmMAYaA68UwDGO4F3W2UQxgrH8fkf3Ko/Lka
kQH+cf8ynFYIs0Xr+nX+ribNGtKHi0z7Ppdv+iRbVoGzVcCRAq5YxihHl61+F0AzbEgAv38TXyTv
xKug+0VXBAsCcuWT1lyPb4qUyUkDoRNNgr66UTjgwjg+pD44UCHGhzJBMtWbDlE+0aZ2Qt+bRdhi
TcP4cWExZ0848nUEPsh8MeQQX8MfDwZnAN4R7Sy39hjvqgg8RYW+zxHfsaZ61drdlRLb1P72LUUR
8KIEg0ErdCC/mDdx1K97KX4WmYJi+xITWcfVbW2dglcDLWHP5NxzxWFjVHU1V1ECybN7x5tuIuwA
/Fh66Bv9Vpf6F9wKfM28bqvwQ+k9dRab080/bxt9HGuoNhO4EGjT3UybLDctIlcFt+YBMoTYQDPF
M8yfRurtj7+Io2FjauCXOsW+G1N/44/xjyF9y6bOmw1xte6DBO4/bsawb+BqApSm54fVJ3oPc6mm
I5IorpVh2yxFZjAvZfuO7uGyyztKPwBisx6M/JRGT3lYPob+dIeW01MA6L2OGia2FK3HuHmUSvPw
Zqmy6rUf7euj1F4SqkyRwhKcRAIYpyrvjXRUZmWTINtWhvMI9vcss9J9hF3CLDO59WG8Et+F0K+r
/IaYmKazwUwWUorsmh/hLvEL3YHfshQ8SJLJyD3oyEBQRomU7AkDv02ooinEjOhDr+Aw6jQjgMn6
kA5Zrl8rH0aTzuu2vk9HfiMJpU3jj9fp6Lz4hXmbt/+/o8jjBwDcSkNriY/AOS1fKgQUoLU2x2Gr
kO7JnGIV1PU8aupnSjE4vfGLLCkAS6wbL1JXoqj6ft/r4hqnSSYJhAJlSeboOc2KestW6swGMIHy
9cpP6NEzZBmb5qbPkuu0KJZlGgpYIqp7hbCLVTkMdfWmUjBDtUnrpfBdnTZSh+pMaO4r6MJ6h0NQ
6L+OvK5QCnajoiM4bsv3sqj4NeUQBtYtzNZFX8ZwwNviRyvJV3TrrgLfeiws+yBj7gFQjH3VpQiV
xOjBgtk1jOtCG97RnJAv5PxfGrTHF0FnTbfhG4qR3udvv3RCLUIEuXFziBkNFEJkefQbZnpq3PxE
I+cxlLod5hIkh7QxGIXfFOQGsUjyYvTt6McAg5iGO6ULTVQdjHdBmRmRYMa64bagPpolehksSpCl
HvB/Z5lZh0ROl9CU7kNbgEz6bmfKYzGjnbG3AsHxRf9eQWBePArSuzek9dfhiEpLobWoKdAw8HP0
F7y+Kebfb4kv42GehjDzRP9LVQwsKU8iIdAgu/UDn/KvM3/IiDctUR7U1kMWPtjRzJta7yBILZo2
bKzKmqtVJe2yblzGdVyhuI7Wfh0Ug6v9AgTmYRQ0By+PMEbvpUskJIuZXFgUuKZ5m5XW/VFih4Ll
Qip1tLQ/2deMGOm74NBl48968m1FeVW3qYPyEZHF7afxQ2oin15u96So1UPo2W9IZwKy6ZmeyO1D
OqEWglsFLi8+ffeNMt6FUMIDoD2jtFXNn5qm7FDeuB2tZi1UIWXM6OQO3njfvHVBfNv0kAJ6vfvt
oKIoOl/fv5QvI4zjSzEovBkYAVs4rclzkFCpV3BYNuDxagYER41YI1bWE9IoQm8yiuvDrvSq58KO
LtlrfrFvPF7eVHmgCER/NTuzYzWsMs5lt4Ted2cF48BAYas1sD+TStCzAu2u7m19pufliyz8ai7c
vyh2v7xPrNHB8qua9kW6LbWg1Y8dn+iEfA6wF8dY4Wyzy/RpU44I5Hn63hjjWzFhTBrprtFemTEs
7Da6g2aGzECD4gXfoYigltddspg8zjJPl4fNE6kbI1kUc0/Sygz1Ei0zCKMxsgFTW25oHxtzKU+2
SR7fBEgkYQ12G04eTllTB94N4qLswSmbIPcz1VBQ0KTKt5thBY9s12QNVSdhaMzSay2769dlJb/b
nAOzQmOEeeHhnulc0fb779Wf1B12pE+ZMeCRVtrOFa08xnjOc25lH1XRvyGLhOnMDRpmt1MyEgr1
q7T0Npqk3huY9Pipejv0YuIYweL9fmFHO98vj9VEq4/aTDdRGvkcmLXObPIcXw7QthJ+EoO8KAL/
qgl0IPPaFvGnFZK/K3xw3sQm8G13MMofLVJagD3vVUzFgoJzvqQgSRD0grA9S6JxFlD4k0TOKwvz
IKmiydmtJ8NYabn+PHY05ewOaYTcepCy4NLs5FhSnt4SkB/cKxCjY3xyEl27RNdSG1sJN7Wbu0ku
dyNaxNpY7o1MmvclwOlSvsrIOSCk+7Mnu/Z/+yqMIn5Xxc4upenWV8UN4qgAJcUwvbgLWGXAPNCW
+g1N+hvdmA6+V/8AMm8v4gAVlQAuJ3PJmIQKxnAT9rtObtZthmQZia2fgngV22pA5VY3oJ0DZkDF
/4dkBjtJ+qUU6C69KJn6QydJqUSJrPcvQGv3wQBpnyZvNOQ71dd2cC044yd9G9oxOqQO8nAKc3M5
W3+/MQxRNH15ippOg9IwqeROhyKTDw27M/t/hsMSV4m2rOFOL+kU74pGgw+vvyCSdBgiQMLmuJga
kj8UGwSYWbZvSsP7UdB2siPDnUxtS+cDXSZ1L+ePI+FC6ALbA0pDhBClVNZMHen6+eaDqTOE6t8U
aZxHLRh/EXNTyzkg1Rk7EqZhFlQfb6nYD/T1kfUyliRW/nD8cNB7QJnIk97tRn423SweBoIC7MHv
H825QEl/zuSQ0Jl4n3bqsEWBOTuMdA378aHWZaGXuEFBZZ1LCgWvvSrJP6bgEpLvi164OCEYdICI
0jkfrC/jMtDBscrecGWA7INtP2DvM9MKZWHyjJ2mXepyviyQYG+tahsHQIwLscFLSzQ4QMUm0h41
l9tCM5DPN7G38R/RnVz7lfT2/QM6wipO986fKz3pq4bl1GgqqZcb+eOzynigSxlcFrQfRIell6z3
wIk2SkPXl3AcecZCxLsUJ/XJeAe6f4MS0aUD5OyG1sFlCbwMIw39JAV1JhKMNLOoy4M43+Tk5bPG
R/S2k2BCdjbGlwYGRxEVUi3ZyFIw7mLuJaPeMcbBMsnaFSIl6jzuGYiWTo5iPApKW1lvEV0MEmoc
k4mDJIgSsGJxLqPS0HzFvI1oiKx0DlXRerjWQlIgTYH9OFUdqGnVy5bpkPuLQhom18lp8gbIkmyg
TM0yyXwxg0xAs6Pfql9kLmygCRsboq0iRzVeNmCjcSvXe2mHUcxc87rsDlAsYlgITHb1dKG1c66h
SJ+KcCCDtqDNc/JitQkOeuLJrWsX3j619F2IvLuDuI+HJkBZeS+SkOOiekQD9VB4w3JCFf37zaWJ
g/50c4Hml018yPGOP52ZousOObO22VxTehtggzgaZTMLlXwVUSC3YX8b9t1KFxYvIrUf2W1KnVLp
qT/MLloFVr8E5L4tQulNVlGwnyhs1X0bPETDnfFaq+a7KIG7IlnF1bQb9GgbGP2TWoQPaJQLHoaF
YkW5aDT9SejAf39352KLge0T55YjlIPVz8exnsnwuWyndWmCu73q31pBcyX09MVSayzuGmSX5OjS
Mz17WSTkmUcxVWOk+vmyVd2j3VhFnSujBhWJkyUwpwfLLOeysEXV0GrDLOioki9LzqtmoaXH4Sh+
QOdIFw1HcVBKFi5g0R1y+Lf8ks3to5f77lUKVVZ84wzqzklQOSRERTROZJk97vMCKV5LXweinz+V
UffeSSluiOWHctNLCPkbsFkvZT0i3fqyhxzxjBn5I8h7kvUY4VCrVpd1rqiuSz28z0Z51yjmLjIR
M1HN65JWUHiwaQc1NQ6YhhKA9zEOTWPe+AzcmwEyiymeCA4YmYMUSO9A5oOb3JUkS9k8DbvjE+ks
Ew+xd8dijJZ40g8FAYi8B+jFBwYpwcPbB9kX5JmQsyh+fb+Xzn4pNB1ofzBVov1x0he1/HoKBzQJ
XdWi6ZWmzwbODRZ9dqhPPwaOA4aTPyu72xZKflVq00H4gJtS+SQQ0uD27u1JeQo0a69ka8yuP3LF
fEchbX4clQaOGEBSLlRm8VoT1gXOcAiyg2h75nCJZ7GObCnYBqst1yV9O8+71Go+d9DotBRNCjYB
gDyNR7ZXJbTIPawE9S6jHxY+hXXwrOmZW07SSzE6G3FbgaGsmsJcFl20idDSzWpnrfjhWrdCt0Vk
8vvHrojC92Rz6UyiGWwCPWfIexIk0WZA4roJRvwv4k2VU9OjTjKipjxky0xTbnXjo88R9DdoaYhQ
4zCAbY3i6ftlqCJUfLMM8+S8izS7YU4QIjhQ4BJBqxAEl/Ui8HEZ+Ylm+HvdU13xmg1TeTYZiMwt
LWUONS2SIjm0eEqjzLworPuwK1adfigQqKjKV7XwNt8v9fxrNGFE0CSzLHoJn8OPbupD7NTJ6OIo
C30TNCXcmZuCCbinhOu+qK5gK4hU/jn2vHUKn6AjpUeNszDbK4t2SFMPF97imYINTBKv0WD2h1/M
SSBWtNbrHUDAaNEHu4SZhUjuAh5YKOpfNIkuPALxNk7eFi0HkKrEIzqFx031R3M8CJrebhCjd0HB
LmWzulWi+GfZSQhrJHdYvyDoly9EytbTsbxw7TPRkGtrNvmsQMnaJzvFNr1Wy1pJXFv40h2COvst
btngcrmmPNQ2nLa+c4MWLag+2SBBuYRfO5Nx8dUYu5h3FxZ05og3ZLxmQJNacDeOW/uPh2GgI9zJ
cti7NKXXx9GJbtwkQfAjRv+4mzZxnJE1ug4HhgwKHHWGfZ0qoPo1hJ2Mw/erObMTWAxy0iDCbSAb
J2cFys8yCM2ydyvyG6NAJYVCUK/6jYKvRWlG999fThdn7elOEJMsGXSkLINM+PwxdFSthl0avTtY
q7RFyyDUfwTowwiABICQh/KpMHFfsatu03XZNkrQ+xZglibw8lmdxbdY1y4QYaegjX9FSbDBV75y
U+vNCpuZ30Y72V5KRg2CcmtExlacQQPmjHVZrbtEeze1YVlH1WNR4yZBPJBbD6d3JH8M+aZVGmzo
29/HCT2TxSspci7VDmfGh3x04LkwayLFPk3vhl7RILo7vRsTGse62KROcOODmu3ugsp8o2CdM8Fd
cz9ikig+/mKY1T0z+f5A4vGMAf326C/1/Ws5xqDT10Lz2uSQESCkU0pPNFgtpa+Eq5HAHk3WrdZl
N2KmNZOheYNMfGOWsKrjNlwEZP0oExxSHJlp30ZR+btA5GHSAnxCgscWwUIO1XpA0DEYgPHhbkYp
ku4hu5JSXnldyQT8OnDM2wKwz/f3cW4mSLtWw/aLQEsef5LqjVbQdwhYo/ilhYC1iLXCHUJMSbvS
2ZmJsm2gfjIYhIhkLcS5jfmCFzOos5ILiNtzz5SZCIBtClswI6dMsXBEq0DLzMHN1PQxSKV1DKil
BASAUtJKrW0Q5NZDkfZzncZji+AWYfK2t9obDEKYaQLNj6ODAEZ1lr4u/Y9JKXZ9oPzAiw2ECZJn
TBCwmCUHs3r9MAbOdePITKXUC9FbWPudfrNiiA9lBAMOapOTTMtnAtPS+R7cXuAtHd++MnM8QxXD
bVLedtm/6h2eKpljzk30O9TJu/NaGvsBSkOoWyOUV7/hg3A1htXSxPqNCHyFE8wr/V6f2sqF7LOt
lPAxMvJnk+F2Q4M9hnQunNmOU/8irGb5MLq1VqJi2z5jEfna6PmH2GTME5aNLj32tGrJgJA/fo2w
5SAlSKl3rZ3dYKCNlcTViFA06tTuMDVb6Gi/cQ24kqr0WdRUk2HdaZP0S86AHnHlzuzezFZ9GwLz
qmmL20mIonTZdQEfBNxiPS/xxZ7Fuf+qqZ6rWGjUGj2fSde/mV3/kE8aFbZ2ww/h9J1FNiPR5GoI
f5ax/qCV0CAnraE6qCjQbW0vqmSGo8xGAOdZnn89SOXCoe8yG2HJ0oFjwNOG9sK3ug8jzV5CsCSh
Os+yi6ZAIhU5CQMmQcnhbwYByjrJC2q5jzsvR8ilAhbSknYQczbiacughqdXUduExNzvP9pzQBFT
cQwSXU5ozgWRcv55ICKnMGltj8wW6flxsCzIZFnvr/ukvxYHUi7AuXGe7CKpnSWARaYY7ftWrudx
7FPsTus2Ha8jbTs09c4kUc6SH1bxKmAjcZM/GF5wFdH4NNQM8KBK8Z5A46ETY4lOjBab4l1Oq8b/
hYmvM/v+9s59PQLzdgSZCuD757srqqyO9LpmwEK7KG+6tZKor73oMWMgZzbhnXGxzj5zqIMXATNs
K4ziKHs/XxKV16xvZIppH2OkiuG62OsCCiA6ZKUfXwI9nts2KlkkYz9EKwEgfb7eAF/MN1pmdgW5
t8Q1uoqxie92xKPYSFd6NsxUy95+/2CPZOLT3SqGOWTwbBvi0+fLBvgAND0CVm7haTtHCEPVC7WL
H4oBX3s7foGIQh+L3Dox4bnkwUIUctjOvErk3XrvrcbYfoQKYATyRqHw/58sj6Vx0AMH/TIa19E3
sMeEsDkyXQvp9MLqfvQ/jOCmb9rfWKn5syarSO9nosNg6TM1KRetCjcrnPZIBzxWHmVND803jIoL
B+XZNwZIjAGtaMichnTEmhOSwopPrnAeOfO3IV0gE/Vpv+jmA4BcNXBmRa5dOEqMM+kfbRgMxzB9
0zWY259fGTKWLdKs8eC2ZaoSAN+LqXktFfqnw/CUMoPJsPFrY+0e64jffhjjXOxnv9QU8h/z1Lsk
3zToXKZFvLT9cqvTfPVoO4YpUiRJgdKvegij/KcIHZ4o2L3hroqiPVJRVxosqFlcFfc69bOAfwQY
I07mMI+BmQicSCBhX9HFmD2OEBC6Q1n2d6gkP0kW0zVULn5DKuAU/53n5TJt9ZWkB1hP1a+tgkFQ
mk1r1Tcvta6OXe9PW5yYqAFtcviuAGqeEtxNQ5ITs3Q4+tIU67Ni2xaa64z676iFhysZ3Y1WttdZ
REd3gvne9MiPWjNEGaKpuO4rdR/r2TUZ6VbBsXvma/Emm0CsOrPBy3NwqfFjNgEzouYUSEUZECC1
5+OFD0F8h6c38U9KAMg5RT+t1evOl3TkuEZXxvRdWk/vPFLUR7stZRei4/lODqxV7sNhnJLNhWuL
E+vrtUUjFSVVemInMcJxBlOwjWhXUFxFtnrT1uM27tRVrbsCf60IMlePdhAQ3RbyWN00F2A6X8o9
XiGUiP9awcmZGibjZKijyd3TfcRscmfLzbxPlLfv7/TrAEVcRyAuaDNgfXeKxFFHNIDlVuNOAR4J
HKqHwgxFxZIxndtZiCKHQfMjipIKpUS6ZvRrlAZquWEty1F3RR7V0YtIMFQUSSgU9XlbpAsL1M2F
lX4JAqwULi2dAKjctEVOjgs+HMRhaGfjapO8qIHtFsS/UCRtGR1+XBKwOZaJReqYv42QVALsB/VB
29qCqdGkT0YxQvCzcE3mJcZKdTd62caLh2UjdcvC7u+K7M1AOu/7ZX85VMWqIR3SMuFrNI9spz+y
FDWKGuTjbESc6JUYZNmYqR2CrFgWQ7KSrHD1/eW+QiZOrncyVA87BxVJ3xvdoJTM2dROT1OA2Jwg
c1T+IvbCeYmpcWCBTxPv68LVv3RNjlcHMALjFfrWaeCJNL8NDRl5RVOvNmO1D3VvkQ0ZfpsoKVE6
DY6/aJCX8CVniybXDu2glSg9xLdkaMWeEv/SAzkXRuCxWkzyxYzrFO8dM7DNx54XYEMW9sxuLwqO
imcgJgg4P96IlkU2ZVdm1mBSO14IJcfJ50koERUyQzbIfHzQYoP8uQGSxkZNLuORUORQdgFiNl6s
0XRrxb5HKmKb0VwU68Jt6DZEE8cmsRPpByzGX4rv7cO82ot6zigQ0FU2Er0JgRzWZczhgMhOqeuY
+sFrhmWCrqxo3ouqUFhOi8AY4VUd9ZZ77D6LjEaUVpcN+75OwQDHGJZJZ4ojR7CeT27T1sH8Y8qG
6E+JrFGCd48mIKrDRmDrxYi6iWCqElQEsQhQz0IlfH+//c4FM4GkQ5uDI0P+IpERN0kAMR1DPYEb
DzVjblroveb1DgABEpWb2mMwzbQllavFNDZ3BVOOzpwl6Dh0cLnEMIZBLNxfA2o008IWyhT48e9X
KV74lw0B+BEDI7zo9S/fSFi2RtApo4tb1n2gBgu6KDclagjGBJkWfOz3l/uKBOfN0K4lzPOCVCi4
n99M2Dj+5ODM5haCEaOUxsxK+4dJZnrj5a7iQy4hoRVYELHrSuIpqr1zEZrGykG7oLgQEb/OAsSC
KN0EDgV3mdN5HkG8iNDkxqsYgwecsx2PoTyowmF6jwU50sljMfw2QCnFyHjF3Sby2FNoXUpYLuWX
MARnty5nCrZsEG8FL+TzAzL6sQwtcjrXqJrfid09jYqB1N1gMzweJagqhbotdViGgQIcPMLOClbh
TLPjC3Snr2g78WAo+ASVj763c3Lmm/g8lEyQ8IPU1FsZ2E0RrGhEuPVwbWvBZvTDR/HViz1iY/l3
YZ+c25cWVF9GjLIYOJyUfyiOOUEalcxGbPWx19SFYQQznN5WooOEu+K8jupV4UcvSplu5Pa6liws
HwxXlEfiW+7UAcrhhVP/7Muh320yMrIVsWk+v5y2h1qZdezeIaAfEg0IliLDAohGI+s0CXAqwGop
8vaK/jw48THCXHgwX6oeXovFd2PRbSABMU+6g7nWD4qZ8WAUa+1I48Gf/K1ZKGtBUBFBXSD1HTgT
R8ZhWQRQj72bUntqAAwKd7IEfIVmpvMiKRa4r1zYNcfteRpPjsI2DpowX3UNiiwaddo+LE/Fgga0
P8Sn66qX3ZL6RtKekqAVfudLbM7nntzNsxgUcaoaa9vXj8Q4mx7YGGQbAuc4c7p6fbmqPbu3dB3p
BbIg0reTRyj3Q2YraEq5KvZ0IgJDlDnoTNBFDTExbvv+lZ19Y+SIJjmtGBydfEh17hVYhpE8Q/aY
ixQeoxFXSAsKkucodUxFFIR//eX3lz0b2SySDBI9sgYaKZ83a1OUNL8dShZRd4leLc7mMxnp27rT
d+IcdIp3ATsK8a3Rf4vea0Ij/8Iizj5rkc8DWoVwdBws/pFwjKmOpbRjkXCIGTOT7Fy4njeQCHMz
OwaQqPjdh/YmDPN9PMiAR42ZFOp70dsW7a3KGud0Yi8kQmejG/BuwbkRBZ198nDqMMB0sp1GKCo5
lN6JbpY6M9sHucQEzNFeBNItZluODPmyob77/rF8pRyIr9gyGFZBKvs6suqUcMgssQWzDR1ilNDp
ZzXF9OTBrYu8cddCEqsMb10O7yL8Yjiw9ONwEVXFSxd7N4BVyQW0YhY5zZE7ZdbqyjC8uZjkY+rx
IBKIuGq3iNjPO/qfsSCQ2JP8jEbu3HKwz2xWilE9FMceMDAAQeoRuWdK26Gg8NI2gx28mHW3AQf5
/c2fj6IQsOBVQxHnH583pp0zoPYxKHUZpxw3p2EFG9+0lhFgBSkZX8Q/e+bHJr8v6jwR1L9fw9lv
8o8lnIQAG+JlqnUsQSD1RD7recMWj5HaVplRNVsJ4x5NaS8kG1/kEAgoDFFoLhoa+Cr6IZ/vPJuQ
A7ADkW2hblD63VWjRldeCMourp+GacLbqJqJcwSU2R1CxVuw+c/OiNCFeddjfCpqXg43KYoPgi7o
JSPwSYD2noPACHp13z+kY4/1SzAH5YS8AF1RFKQ/L1cajUqOEOF2Dfw0Z0EVY5JEsnGE3TvNwTMc
ZAZE+B7WNKtbbB0UPDAbZpUikiSq/as2oUiX9koL/AtD36+4aJ4l8Bcbs1iEfuUvRNEwG32SfxZX
9A+F78GpwUPUubMGAILB6GHRCbYXr85+5kvHNcZF/sNz1FvJMJZt7P+s1GKL6IBAxIniJA2QMC5Q
BI3Eh4PRfaINazNLF4lv/hA9FikMAFhF0gIBt9sMprFpeYvvH/m5fWlTHHI/NBVQoPj8xHsgs2jc
N6MbZhp85XzlISrRUiTJo70XH3Mu4xHDX99f9mw4/PO6J+Gwo9eJfgmJDZpZV50S7+tgLmnSAiCb
XnTXkPxuG8oVQUceCcr/k6ujUEYwYG6DotzJXRsjQ0aH4Vjjx7vJt4GrjwATcQb2h2tZnl5FcwcE
pmDKCwj2hcuLeHO6zelP4nuKmpzB3z5fPjDMqlBUXISDCYMaO+mflTwwoXjZ8t43HAPuTwqNd7i2
kuZGb7w1qMJphgyItkwLtfvnFvj3n8N/+B/54Z8Xrv/xn/z6Z47bTegHzckv/7F279z/FP/Ff/3E
55//x+ojv35LP+pvf+jqfvlw+gOf/qdc9l/LWrw1b59+4WZN2Iy37Uc13n3UYMeOC+AGxE/+v/7h
v30c/y8PY/Hx97/efqVhtkC1vsI1/q9//dHm19//EhqgwN/Y6v/+50X+9RPiNv/+1338v/9X9nH+
v/pAAp3/i/430gxychWxIsfQxKnTfxz/RP0b1aaNAh9qhULOgz/J8qoJ/v6XYf6NSEyTAOY7f2QR
4Oq8Pf6J8TdNM4Bxo1emCtEH+6//u7hPr/C/X+m/ZW16QFWlqVnMaStKBiFF6KdwYHvTCT858lRM
LpSwx0+2bXTIYIOCKCKgM6ftC5ykmm7eWzIC822D+6qCN1ebMk2IGdROHiBnXXmX62SJ5oW2tOzJ
nP3xKP+12k+rExv8zw9ArI4OPQoKhFQxOv38AXhBlcZFLavI3oF11n3w/SZT/umAHd5CylwTB0dF
sZAAyC98e1+aJMoxK1ag3kBJl7VTfGBT1pjQe6My13oMApBPWUTId8z0vv3l6fqiw1Qkw7utiJEv
19onLwSL2dhqf+i0flEFiPAzpWmQ1ra2QwzLAwLNq6MhDNMOujEb5bq+8LAo9E6eFsIEnDcy1Hlg
EbQNTp4WtbcZJRLiGKrWhDu/aZ5QP9IWRPODMmE1EAfNPhoGewsr5NEYTfmqqY0ZlW68HEfYQr0p
H/rIqbGzbJ67PDJ3Bu4+W7jXVo3Gcz+uR13beBVmXEMXrKDpluvQM9eD5MdLT3J+YS0LpSuNxlVc
StupVdOtDqphr3Rpsp1U5YoRAqwg01wMpDhLc6zdJi4cVM+1bNYZIarbo6bNB5PFllpv3qojsoNh
pWzrDrpih5hYIPs3MgP6lVfPqqgMr6LwKdKjYat5yX1c6bhIj1I1SzW08rAcn+ldVW3ssEoXbRqo
s3HUQEJMtgtnrZ2HWae4CrrPStqE2zpjztQl5gMGatoWvw4cBnplj9iJ5UnpPjUkcwmR7LfRd8M8
H6raHSRUd1rHeDaMOpt7TmTP2won0qkDYqZn1qPWxi0QqxFQ9thhyWyYUMFDq1nB12hmTRc9tPpg
LyQpabZ2vYdJOhnKJrGNadF4OkbGTA5xd/Sz2RgBqxmmdh3GY7bwcnWntEq5iwPMDidUmlcNkurx
rVJLwXKQzJKxcPyARfRh9FDumsrI4wnZi0Srx0WjlNuE5h6vly+9xL6kbNWXGMz1oh1o+fkdIpS8
ujTDDtDGT3tkx8rMAeFhRwiPDHx0fqTtymF4QLbSnMMt2JSdgS0lVnXrtNwrYe64PZZSuCMs7QnX
s8YEwDpi0Fnq08quih09b3yRVadcDBMqNbYS0UhDEzEPMVEcNO83My3YQYa1r4Zh5bWtt8RzBU9a
xcRyvs0nbPfIkG21BsiAAGGscRwOmMZOebaqB2mmhZgfjvJPKOsjwazE+xxmjNvm5jpUoRJJBgmt
NottE+WxYWlc0cla+02y8Ef/Ic/b98hm02TKbe8nP7QsfMK09YmhwS9L8e7VWqIBCE+gyJ/LxLjv
E22hmwXS6M68C2GsyYWLEuxizK0ZYIF5hKVuX/bzsuTf5Qds01ZGpC5tBfKb2a/KFgStpc5sm4m1
Zu+HHOtr+E2TF+8VT9oDu91WI4MaD5cWHwJIoFz1iNolWoZcebekG7ZKJXNFa3dtQ+FhvkTChBmn
ke2oMpdOiLUcHwLSKDO1MxeSp88XhFw8cCUGl0GG8eZ4JcHPai11EffQVHAaHaaBYm6hocKWBtF6
KuhGK87KsDOSffzRiMuFPywVedoiQbCCKoh1QQHND3/CDuW7pl6p+a7CJIxONPcZriYrWnQQiwZ7
D/Fv1jkfmVzO1TwkMW4sFHGHXZdKc6su59gAuqUOdnHE/pXHk6BP1KTFnCstDX5Pq+yVjn+6Y5fb
xjQWyBTPFE1fTn65GqGFlXGwyWJpZ2H4OrZPka27nVGtAlGU1M1Wret7u8B4sFO95VS/4as5H9Ro
jXI2mjtUoh73+Q5wZtYyG5hpg7XQ4u66NRxOSn/fBdC7JZxXa2+lmLh8pcGhn6dOfRjTgFFb5l+l
XqSJDahyqgJfYlL61iJ/JlV4hDkmKu5JPb7oDNv4d/TGdJwTEhWZhFjqPRxhi1vJslZ9G6IEkZaM
dNGqa5l37q0YKZIOHdx1pXfOtZomzrWvreoxMK5j5LE2kjIIy+AHKYVzR7+QDBXS4RxJAHvtGyaa
YflTqJfJYUKb5kaKlEVdcZYjBwxjgky+0L16EVt6vxy1vth2abTUITnMJA/PsVrzb1FLBdgFYtYc
w3cZlM9cl8d2blRJO59CewXJJ0+qHFdsGc97CT94WJt+eB2qzUuu2y40K2WphEpDN9L7rWODt+0N
Ap1XSnjEDoZ+q9nDVW8WzhazMUxhVaiEsdbjaR0MN5ByMf3pOgdr004+hH2zatr81chsac4yUEnq
alygmOXu6zq/S1Lm0DlQ39GREZ/TGKtBTXXmWM3IPU5xYXKlSsW0C5m10AZyFm1n3+h9Hs3xpVf2
kZo6a8sGNWvhoD7z1aa+VlU1xPfJf/OlLt5Vko6Yne7teo3j6P9Qd17LcSNbun4i7IA3twDKkkWR
LDrxBiGJIlzCezz9fGDvM0MWeVixJ87NiY5WdIshwWWuXOY3QxQreO3UdzLcSnAzxbHIAVGpsb0y
Ul3ai3CI3FIWxiZXDMB10NU3UGYNDz5F0QXyxdD01U6Hi7BTZ+S49CkvNkWjH0Idd7i0QZMnFDh6
JooKkesnLy+6VpPpqar6bpMG0h+uZG9ZPjh1GyDuysqU1qOZNZd0u+rLAXPRlT7QykJAcydnHZwx
eR78KpqkQ6Y4wSG3cukgll+UYVB2cWlc/c/vj0JR/bLAsYQFUe4VHFbkGb1ITat7ryozwBsOo4lO
BuTS2dEr7kDaVaHO9a4z0I6kHz3gD5ZGuumpRjqyjBWO00assqGsCJwxL5yh44a80MB0QsfFL2+s
7YwiLZqTqJq9uQ73DawEoZd4jA8LVNKsF3+zdTd06jYFvayqwGvzAGEYyQ7u9TmlqSRNa8lyBDev
rRumKlc15vJjJrqH2GzMy0Qe73MyZJKWQts3sqT+80ud8aVsrUD6KtIu6uUXFf/h0JOjvN/lgVJ6
Y8RQpjf0YTNN6f3YqdXKKkcslSPlFxcRnllGz4ktVTuVZphXTVm/MdvfA4cV8gWS4tdmTflcatPF
YP9DMbF2UK18Crr7dkajTJTtA36zZAJxpu2cPo02Is8ndk90A5fkV2cFE0ZnU+11XWjg9z1qbpSk
GK5liol7sQmPBl+aILWEV4QscZQ2G6/oPGdAPqQfJQBbcX2PlimUT1UbN1U5BpveBLozw1hSW+Mu
RWR3jX/olS5HKF53HePUxWZWqXH2dtgstrAdt7XMdBPH80MrdBvRNm3TqfdpjExoAoHemzLtVibe
7EI9OaoGOkcdzmX9VI4e+rJ80qy8m0Th4wuiuWrJ1DbNxG+RLLrMutp4g6b/VE3sDp0QtQ+O1NsO
oAI0MgG0WqTrKsK8Vg+Esumho1n5Dz3uH7oJ2ziNYsWLDPsx03HFQ+a03k5IM5JII/GsYW8JbYIE
zgwCr53N0kfjgCVFXzPbYHIpe/ZsXw4CjXLUNR/LQo/2E7LbNQL0btvxbzBic1m3x04nwtvZELj1
XDMdrARTsoa7m6bdOOM/ZTjYM9jMrBGPnlN/GIsGs64ZczdnKLYRrqYqctC6KPqt/RLarYV743Ao
VF3dwPQ0XULMbTmgyF+VJicR97QcGr0Hz2L0ZTi50OgdzZ+kXNrCCPWYW7p1FRc+yELLkzCxdjuF
YFhMEqrr6kVTZ9fqgvqHPWj7g0IjPm51/I3CfYJOCv5iOjIwNk9V1QXoXDYhZ3taeqbz0wgNpFnN
ZeSIJJFtDUSkqHGxG0pXNuwqsLXGFkubcp23wZWBP68Hs6/Cr9RrUjn0Cr3AsqKwcfuIkn3v1Kav
1ym+Y1EaHUx6nUmFNb1dXraZUvlY+1auEk/rorIMHxUHsWnRLy7GxLWW5qQE62CHX6lfosWO1F+F
BUGQb/opBPeXqjeoN7xGFV68lt1WWzHaGeUaAFXsIm61RnLbWDDa1Ehi2zn/qZAlbVq1+R118ms5
6H/thjqYD7W1Dan0orE6JnRY4Izw7kJMxt0YrMjabhwb1dDQs+voXu5zmVPVCHwB7MB3kuS6txHx
acIEU1VgMJ5WyWhmqJbwK3QdijjZxnEKn0KUBprsItsKLHOzIlHIFZ4TReo3WThVbtrgvG2lE0PF
XiXbD1HIxynkoqjucHPmA1cqhhep7WWZkzCzCHCBx1AEfipkOllbLbpS+DZwDCVP//1TFeqMB1YQ
R0lh5j+F2WSruELpLciRYZeG7qoncya0StusxG+2BZLiDGudzeQPyc8w1REaNSmKAvOvk0LtIZsI
EsQPTCvp/UwLZdCWKckl9E50ucRRncvEb3LtKepTLpUNLaiM+rFy5J8Dvk/YZ4LmkmjvSnIUrZ1o
fpxV2ad6Eq4lUutqMJMtfnW/zRAH5QhZnhQ01SrN59uQ8LaOzXLYoIvxG/UMlG5qUqJAQsy81DO3
48DdjGZBgqAxV4v/AMdJ/dKor7pMd7ZOpOE2pyNvbtt1uGbkgQ2SHP/VoupJgmLr14sGsp1Ddkgr
jtGm67AENHQAVHrzHFrYVgYSxt3DoP7SCEkyFdw+Uy/fYuswytspr+VdiYIvqTO6N8bi1d3zKUXL
fYfA6ucSzGXQYnzXqIQ0rQ881F7LnSTRfuGa6T79GVq36aA5qya26o3BeS9F4bxGMfFQMiCHgIcg
Ik3jjd5oYLeM0E+EaWN9rPwe7dG40IiqLXDNfT7Wt7IVijUkbFjoQWthd97jghVGM5euQPcaJSvU
ynLfcuYNIhfjWsqmzEvpzhG4cJ7q6hK8RF48xipuqGjU3tHlyfZZ/ANcntg7SfvXAsuxmSVnjfDC
q0BNyaCxio1p8Djbv3qUErdG0fzWVfTGuqb6WyEBHKYNNBhHZrvXOLezP/aOkSB8q6mXZjI/pIFq
bzXTeUapMt/1WM4lVrMRmYRAwJj/VUcxbMSEUXJdUD+Zc0OVp5smioI4vgWoQX3frVqGDu+bVQwR
0f5BJ4DZtyVbp5M7qIA4OigTtwwlo20xN5PGn1MRndP7OW3ZvV1HW4C+4D7pjJ10hXW7Bvoxcp08
ViPPiim30sq4pWH12MrTOU2U08b/29Woz0y0hmlfngpNFhZGBkOfmnQ22F1q5w+lTFkzYxyieM78
1IcvUzGemTYs04RPr/LdRWmMvkeDwb2oCOBcVJo0NPdKQny1LabQrSfTVyh4v/9yX77Rd5c7aYLK
KbPdxBCmtxSSlHRIaNceA1I3UZVzXbozT6Z/fLImH3uRt4kJG5K6TGAvwkJVfKN7UGFhcB64RXAG
+rAMKT69TKYH0CRsmYbySVsw71Q4bk5uehr9yDyIvCIQe9wDvRADUScqfdbymRf6iSr2tmreXXP5
wO+m6wy0BFND3uigyp408yGhwmctJpJSg7RNvkeniRlxuVaXXRs2u6pWd72a3kDO+/7bfrkr393J
yQinT8DCclixK7XMDw1YiU23DdJk9f1lPiFK/3li8G4AvnWAZEtz9t0TV6LRi54OrJfN6GHCJqVb
AnfN1YPUjzktGsXrrJsk1s4sqK+/7v9c92SrRKmRz3rDVomR7SZ9YGr4ZFrbAnIUuVorn3M8+ASU
++dBF8gE8zCdLvnHBzXqxgkQdjS9IKhoCN46fF1DwvLcilbLQ88L1jkd1svq6gX9uIEvHxq+tYj8
/G/iBGMVJEFpe4Pd+3gvJVkDEvMs7aXH1qTjD7CM2BW26YVR52eu9WkU+fbgizSUA9PZAbf78WJS
penjOHKxPgwwGH/U+o0MBDBJFd/JanT1Zre566zbZUu9La7/t5M3GI1x+fcl/nU6Wfswrfv/ZPRm
AUFmuP9uDy7jvY+Tt7b4k0aFyN4P3/77z/179ub8i88FIQYlC5OhvMzf+O/Zm/Uv4PFMS+BcKgZw
eX7y79mbKf+LyRoByIJWgLyyw6r6P8M3+19898VyA341ExYEGv6T4duyN99HZgZvixIU4mlMAHE/
O1lRJjI3alsZVEowxddxQpepklGE6juqxCDF4EcJlG2TRTAFKmyI4TO6c8KgWz6nsvkJtMCtcL7L
aOwC/4BAfRImkV+3pM5pa3/qSUCVcMJqsYZBD9iS9mm6DmXzVSSRs5vs6CJX4mYlxM2gN8raYf9t
ou6KdvAj5Npkk5f9RZ0gNorj+j2agT/lLgl2oSJd6vYMpzmkdFNG57KsK4HNrKluBoRwPbkkU4pu
9L7MGel3/Zk4+SlAvz0hsm6A/5B7Bt/zcfs2mGTR749q3+ra51Qf/wTTdC+F1TVud7YflNM18zpa
UoqUICem3rxbm9f/fNT3o8zTMP12dYATwL/BmSvmSdTURlVpgiSpfSEM4acmTjQCwUittG5ltb5U
wopjQt9+f9E3tYOTBYYlESNM0kXgPdbJAlMrbHuRkK19SXEib1FcsqOUpqPypEDF9WZc2Q+KE69h
zVgXYxJexH02bXCKdePeM1NFZfhk/7ArinEtNLeMh+nkqnIO7psOfSqKfeGMlvf9XX/CB769qwX+
xvAbvo128qXsabRjfGVr35HTTRml6coI63rVp5LfSN0F1dAPOrpPrSbdTXqEZGD7YKshzYryrIvJ
l2+QcA/uGR18BTG7j6smp3w3eqYZ/jwmtRdRL5b4WJVRf9lqAeJ8t5LGrKWf/tIxpSOBzD/HfP1z
USodO9OCxZ9aXhUajxV6iG2q3huBeavWMviKPSS5c3zYL98dvptgXG2Cm3IqPoIuPeX/VNU0OlFy
d2in0NeY3JzZfRsMiH6lyE6PSuDlyHJi/jm1zZHBIDphXfC/+I5QM1nuBDjUbE7DG0JJURDKovEj
YLNJBojHbH8ABkw9KGuN70goG0lJtUKFljYQftRjQ50ZpHCorPBMfoaK4+dga3A8wOIi2uIxuySK
7xK00Ilz0SdS7SegkfdFluxS0TkbPj64qS5ScKCeNnUri02k/xgGdNwiSL5GPaqgIC0mZHNwdPpu
9Ot5UQxV1Jmu722bVcMmivPGx+n8pQ6TlZlgIq6pycpuknw7VN20rpOp8IVDR8pkzweq7uyrDqoY
4+FtZmf3g5gSF8MfulFxfC8G/UJYQCwACKN/22Or4nUT4uN1GI7//JcRXylzVqyMrjtGYfOnqHhz
aFeyTCtdd5PMUtdl2Np7pXqMDOgaVhszxTWhgMb06KPoquprw6ddiTztlDsLm6ahc4t9e4LouVNE
+xpkyI+Qmj81EI5rtAZ70r6bLrKqf67qGkmgzvwxWmp0aAsbpKLZHFQzXmlFA9CgCxnm4hcaRWO3
rSsqqtqErTAnGQZEMs7rTUB3qMvma5VAn015vA2xZ3NtowXzI2m7lZ2L4JgE9oWc5g8yw3Jk7mq5
2ktGm262VY9FXlYI+kJyagADST2lnP/GCmQu1EWrXSYNx6ahZxyl+TZoW+falmbdA+lReKbeafvC
fIZScYsKp3UzlZEnbLP4kY18HqEgwtVr6m99RL5Zw1Dc1RNERXCzl9caXryW6OND4Dh+Guvabaki
w57RETYdcfwT5nS2HGNvTKN66KvhKpbMa6ti/MnNF66mxrdh192FiXxVaVW5Cgpl8gHOBdFLrMvz
j16Ob/NYqdelxAqKeoZFGfPGq67Ep6Hg6ZQ+xKAl31dBGR+sYKxpXTvKXpclOio4GW56O70xgMxt
RajrqwzWpamkvxUgDJ7Ukbw6Q4soRqLVK2OkbZqayorZT+VnrW5sE1llOKzHObIo6egFi6MeBjr4
qNe0GsCdXRpaj8lYXAJcNGuJ3pWqu6Z999atHPHm89vytnSSwW1hU/otFD7XiuviUs57rlFZ4yaf
bDbIGAtoECh8tUOxY6CTApBhaot427lz/7QA5DR5k4eyFVgbHIUnNQLDUDki52j8MYAG3uQAd2i4
uY4sFGzTEGFr0vK1jn6O8kCjn4087wWwO2YfEg3rbtp0Yrr+/oT7BC76555sRIpAeNk4jH6MRSCJ
2FD50PhBZrN07fAiC4t7Sd3meqcjo2uVvsH0SFlJQ1Yi0ok7pJ47r5O4g4l5DGrzuuqJEdrjUDC8
QIX3SRqjHzWzgnNv74u8hVyJBBkcmrW0SD7eaT9UVi6bHeENK0HXDMW1kGavCgwm70u8acpc+BSh
ZHLlo2LOIKIc49mRdNKJ9prlDHIIIcckmRBx80cl+/P9q/ykU8CrJMPnLWLUiu+vdRLWkxA6Yd7J
YK7S4mlOmsqVzNbXpGXKHjQHrVRpt/a+qss5Tff02kCRb/EEUrdmAZo6WpuhyvherPIh8/RQnDl3
tNP+GfeHTd+C1qONwrm8/PzdsQNQLR+CBlcJjD+3o8aUO04QHmoknA3MuyHNjnEjrmv+G9zmzaTt
UzWjh655RpnTrTbWkq2CSmJfDFYEXGWofg7Kqy6Zf3RgZ3KYrIdkvJLK9FpWnb/yuJFk7T62hwdR
2HAa4metiS/LSttqpN3l9OTMzgp+4RGrWCjiD99/jS9WC+WRgsCsTMuFmuvjw7aaE6YgqAa/rZ27
GKSZDCoLgCuwH3VD4bEbo+z4n1/SAPmmwEhDA/20BdDkKBBWSjmyxEINzd/5Zg6nm3Luf4nKeMpT
bZflzjn8ucZznOTVQO1YM2SniF+/ffR3H1XLmqgNomykbLDunDa9nIz0SapIn52/C0EDasVuGPWd
ZOsbnIqeJ5FfLvCB7x/9Ewx+WVuINFoUsAbh9JRIA9xl0J3JGSCJ6iBLwmJfi2bTxMqNCLSfCG6h
OOPWDmdt7STHNLf/Gpt+VO87Q1/rkfwIFAMF69FOn87c2BK/Tt/P+xs7WfSFplVYe3NjiZM9Iofn
Lp4rChiwzFBcqehgWwdYpXUPJWYF31/7tHX8zzuBWESybqC3dRJadQDb89xKA9Cmzq8Q+QsDY9fm
6FT0+pVNRPj+cp+6Qm/XU0xci1CURQvv5HhpLa1K2i5kpEpwASXwavbmTg3Esz2UT2GnYyCojw+c
bW7Jzcytsv3+Br7acoCLYRuQ2Wqwxj5uOYg3cpx0CVJ2KHVqVXswMtjzhk7alVw2pr7rbHHm+Pp6
3cHfWpip9FTUk+5uognAXM4w+qPp7JsWSor5gF09ipXMxTB1R7U9BdbVps9ybdxlsbNKyjgBatX4
mhzsM1N7UMTsGim4qH6Jat+/ki8yfY5WWH4o1wCVfjObe7c7zUEvjCpOR9+WzCsRzRiaDA8Drfyy
VzbfX+rL1cbHJwyguEuH8OPbj3qsBAQ0bn8hQy2KaAhqA4WNX7FQ9hiQr7+/3JdP9u5yJx+bmD3m
NZmZXzXZpVlCDBuCfTpBa8nSMwfX10/G0cp8zYAjfrKuE4aVyKTxZL0TkOB2fhsjBgBuMB0RSlDP
tSqUt4P6U8zgiCRfhdBjnsZU00zsGdzC6MPmv6DccIdE31oSCA4FEU8Wcl0Ge2VgoDl7ojd2zqyz
tPRNqjDhaw1AYYWtbay0PYw538EJ/oS1foc5zlM+xc+W3D1YQtu2hXo1RtomKeKjLaGJWexjDLbo
Ql3lAmZJ/YuCDThO1nlN0ezHQbrNmtLr+pqxKmoMnbgEtPpXYKQb4SDhzouzu50n1wqTBkAr9p+p
X+kKyYYdsbqTTPpr4NEU4EbjkCnNAedgrf6p1AijwuZvwWSdv0PZpgTIJTACb7nRyEZmNo48xZeZ
g5vL4ul6UMzoxgaQ481l/jQ3BpEd7IPeNg9mxe/qVfMA2HqzqO+Uk7IxuxhWzHVWRC9vHk+mKI4T
Y1CBJE0XCC/D1h7XxafJ8RvHaNzJ2CcLuiyviidcpx7CKbsYUSeMo/tesnCNTHg+UK9HMuw1pAHA
tCb+GfpGtmAfVMgqZulRBNONUhh3Y6hsgiB5MiXkX8vQZRK+iwf7b1tpm0mungqO5FBTt0ln7yuR
XSO+c0iZ0Sw/rxLiNdNa6dB1mBc1BSqI2tWsxJcO2iAk814qwIGPwHqb/EnO8ic90BqXIbVL2vRH
qQCazWHEcsD1iKJjeVhk6WTXAtoERcyBxjnWfJqpAKaebzKzPOBzXlE/dQd71rdJXa0lajELjrsD
obuSb4xY36WLn4GX6uYRLdVk8SICzq49TMCrlpA/OU2DtaN6Dtb/eR+yJQyGGxASiDELe+R9/pgL
UcGTpO3QpsZV0hfPc2vtclO5mR3gymp++X2E+XycfLzckvm8i53ZIONDpnO5rr8ED7uawi24dxRR
2oMJtK6hR/j9BT+HtI8XPIkzLerrcuMs+EwlfV0IyJqO6Z8GOXvspnOH9ee8ZLkYrW50TqCWnIZr
UEGzbC55WyyS32IwtukKz3NwOPZdrWobVA39In8qp2L3/UN+VQRQRSm4V9kWumAnSYkzWfVcthNJ
amX/rQRSJMFKkoM/ZRQ9U10vB2Mfn8uMP79ZVKTRtkbHe5HKPCWvxUOSheUsk5n0GRVA5oVj/1A4
+6Ug+P7xviixP1zpJN3DKLCW42jm8fT2kM2ZJyhl5v7c6fdVC//9dU4PdhKdsuR7jX4WTQ8GQjRg
b9d6ZmCZESBK1D6gB2c06l2f52fbCF+l/FRxDEjoBZP5nJz0VVW3kqrVXFsiRjUmFIGhwRio2fRO
vI0d6Y/WR9c9+e2YEXxMo/ydWuhImvhaf/+2v4gIMhGBOQYYEJWa8uMWTXIF3FrMQVlQjWNgcFAa
/YqG+GGpYJdo+v3lPg18F+oVawgECPL+UINPdyjGbqIbKeqcIb3EcG/noIhmkmHacgYkP7yQ7Pw4
R+WmIkyr/QGi6Nu/S+HThfPDmdtZAt7HPIHPsBif6rr8xtP++Phar4JoLYhQcQPWHYdjp8mfa2oL
AyW3SQ7dQjWu+lleFy2WLlbuVXH+9P09fN7OhBFmOZBCMZWi6/DxFnRURwNVDqgxqvZJnuBdVOlW
NyYv01WctXXmBOX1mGqb7y/7eUMvlwXBgaggvd+3WcW72EzveIC1SUqWtuG6Vq2tNZk7+p/eHGhn
xlVfzD24FgUFzRXK6k/GqJyHXYOQ6+DnFVjEdS1laFv2h8VyxOhvlvEGMmmAWLWbxVmZ898Tcu21
ubleNHoGyKd4yu2rRFqrpbJbbnBZDsqQnhGCfKvvT5YDIZ05ESRBtIJOd8MQFHWotyCQzBqx8/rY
EeLJBOOXaE6ehPYCKv+prRBzSsP7uRh+mNaT0MdDmWe/c/YPGl03FVVbTkRB5fZ5NOQbpx8OQ29u
6ya8KAJptZy4UqZsxSKV1LZPeaYLd+I3G/rSegCu3ej9Ignu8oz5qFIfUQe6iYJDVdLXG5Nbu95F
ZXmtDWddyL88z9BxWhTYWZCnggXpaFmdOVL81XhmYU3yqhaXzGWnvrqK7Cv1iC9JLRne98vwq4DA
2vifq54EhLpswZ3iROYzmXaNHmg0MsNmnUBLyq8xOdkoAADHQd51OW6KwfiQivI4lsiKI8/Z5r++
v5032elPKwARaBqB1LXg1D7uxm4Imc8UFYVDpb+yE5fM7jns+8RVhPxgZ2UOfBxjVNokQsVR9aKV
Sn9w4n1Smjdv3vGdeeWU+bOpUkyF5XUiRy8JQSwBxesq0+Mg6o2F9+NUXw9zubbL8kXLsqve7lxl
kcpNFx8OLcmfKlk6FrNxH3f9A2PDhwk/1SWnwJT2Qc5J21rkZKhJl5JcB9toJtpNp0S/l30sQQ6J
uBFEalwobvulhHeG167q37a5bTc00jMfiPemKir+uHZjWcNB6+0HDFdcuY4u9GA4lEp22TvVk6M0
16xxtwqkq6pTdlVyxy7wZiaZQrmM5urGRt2B2p1+bXdAOpnMwLmLguBOrs5pmnwS6+YEAZxDgwKU
uYbv1Um8jPXEUEeFkJ06xXXWAD2ugp40K7xoh/TFiA3gSvhtEF/SIVwD+QbX3VBv6Q9NZt5FOHUt
GqJTJZGOXtSDDeHY2tk1HJqpOKgzTjxTdkmH7IEm9sUYPCyHU6JFL2cW2ueDh6egBW5w9DqfBoiD
SZ+lt8kATMXkZp2dvLjN48F5FAg0lGH1rNDx+P6aX7SPeXULwgm1C5xY5JNXB2Q5VNqCHf6mTOeo
+a6sQXezmIXont8WFFwMRREvi05JJGd3LbrNwryiZ3iB6auV/wwJRdIg7Saze5KUe7vrN4bkrJYV
Ew4hXhn2RTEj3C+tUGHDj8mpXsoGP74A7LWa19e90z0FVRVB3wlQdlK8pYumFtFFkc7nqp0vT1aS
DR0xQHp4p7kGOIY6lSUaHEotP8hp7y/vOW4MD4nunUIfP9Juh/asIt6XJyu9XNocTM5N6ySlmpwu
kvWWlAqbzHUvcLfmIFsEuacOnilG0nJZH5W0vl6OjhY1dTMK75fQIZzg7/Iqmrw6pvamCIaLII1N
19FLyAFm+nsYltUprRDgpve9GlP9zEn91a2/ebsxan8bhHyMfjMEuTEXZPmwtHb24sKC6iHiiTfn
SzVlWWynkfbdteyTMqa1umEo8bTwRYLDYWi6MSrbJOXXJdLUdZT9NmvrKmnzy7BAQL/JDdykzY06
ZNvuUhXRhdFZVxX6Ut/vkS/Di4pAng0GEJ8N/aREtqnOM7WkHRnn0bUUxXvkbuFRBs7OnJXEXV6K
zWigwHVwdq74K7ZGUrw2WncQifTXqiFo0Gd3SyN+KTvjBobAJcd94grLTxHh9E0p+ANAZjdq3ZOG
M32VVS9xaJw7V78qvRHfofO1iGAi+P3xS0YBllVyqixbHSRAEcBLHYPV0mIx8vB+yfPAkm2/f3df
nuXoiyxocmBt1qnjED+ZAoRsRl+Xy18D8azt4/syUu5a1V3Ol6lIDjlUaWHDzaoOSx6z7IumtndJ
kf/+/m6+WMsc4PgeGQRaECMn27CZmbgMDebywLSuF7cpwHv7bCYBPbtt3vomJ2t5mcxxOSBvCzj6
49s2454iyohJcGdO+dDoY1/Wn6xwOiodk3VrbejiGVLyXSvpNyX55Hy+HbHUjP/3e/hkba2nCWIF
Qzr4CLuiujSAA5ges7J4SWCjaUEBcwH6iHDqnU7syctzjfIvCurFO4OwTllN+Djth8hx2Oa5xmHS
SNkxxzeO93DEFfo6XryeuvgCu4LD0K2MuDzTMvgilHy48slibwqI++WUD/6IvJtaOze2XVwuAmFp
UR4dJ/vPz+5FbnWpmRlaIFP48Wv3xViZWsrXjhMHF4Reu61Bt8Eno4I0LkLL8gI9OLOav3rEZWdp
YBy54umhYipZmgXpIqNnJh2cyWR0kwSd9AweSlqOVxEMze/3zyfYPYkW/6A/hS4MM6lTakiSjzH0
aG05Jr1WJceT8APUOgbibXQrddFR0BSWOwXSqm37l2AHhRfLTeBGZ6YHnztCH29kWfnvSlWn6ius
V2XO79EIqJGmX2VZQ+octdfvH/nchU7WUW8PdL56pfdNdXxIivbV0UfVC8Pk8fvrfP1ql9xgebHo
ep3EJmw7JaPQeaKh13aodvyUw3nA7IY4aYxo5k7OJegs3q/SGqtCaaVNn09uSd/NzdLwPxWmevvQ
iFIt0AIT4NFJzVNIstmI0EJaXe/3TQXZHw+uAWUGeIGt5lbj0RQoOTjMAcBzZfN8zvP7DbdwErtw
0lYouXghNsn9xy9cYyQsNIjEfpYNa7SMMBNglIdcw0pyrMYNp9lBytNpLureccPeHFzUrZE26aSN
03VwO7tk1RCavLC2HpomXuNbXvkFPqsrS5n9qFHGTVYVumeFxn172cC19wwtSLyg6Q9zlU4b5AiK
bV/8LIQOfzjCb7PfFUgpr7Ogux4MfHxmK4XxHA3FqoxG3UUXAHui3mAAFLRb0x2yMNlIQ3yUugmh
I9BQqipfUpoEnhkx7WDchiFxeWUFmi+H5uxb9lUIiG4djbLtOlM7bcImKNaRgbmBtRjyVPVUrrq6
eB6QPvB706nhhSL73/GzJBfzprCdi3geV1HT/ijKkpPd2YZK/got8XZg2uaiolpj4xr/bvLuLHXj
cw/TBivwpmgEkUs5BbM6IqyLBPiJL2GYRNP2cpIe51iVXNMMfk0SPsrRpPqhol0oiXSr5/Nr3IQE
iO72+830hvw8XTwLXgHsuwaNzVl29bvwkGlGKetj3Pu10nQemTdCBaojVl2gwWRHhtwrJjNBf6Lf
99KajFrHL1JFOAEGo9VYELvFNSJB0SpoMJaDjHoR+nhQ4UE3zJPfmPLOkCg39c6q3DKFrNaC7rNy
cQko7mLOixbLEBQx8ize1RUjG1ELZRVEZeJix6S5o6ZemBN85VQJNC+Ien+2dsiSFbvc4IXgq3dM
nfFeFKxjOdk6Y7sXEbdHz0TaFRVdIvDWG0npHqYSGyFRjb/o/6/i0bpTYvmgK33kmaGFeUmlPABB
d3ymiOgvWROqNVPhNdGAskN+EKVVe41p1W6pMKeTewr9MFcOypyKXT3/kG2h+ADLUQboUUkR6uwl
hfxLzF2JVwsboUNxp1LDl66uq5Vh6CW84PY674InS1GQKIqNXTXG0nqoaXP1ZXMuu1yCwOl3JpOF
TiBTNRM3P37noQgYw6e8v9IuSn+yZ8yddHmHbQhdlM6Npwg8eZ1gjTyhRBE66DJNx1x3dkGRY22a
M3/8fuV9GbYoYbSFw0H/+BN0IdJCI5UyzovCKHx0Po+OMmyzokTbwywQMud0dO0p26CJspRr7RNe
jj8bzGU9e1ArLzWBP+aT5NUgzDyIBp4k6YLyNIA6MC8KS4XzIy/QPLISufOdColMbOu3uXrfohbF
n8BRQEtfNQONq8hxSr+bYLfP1cjA2fzTIIrsQ8st0bMJQS9lxqq0kj/j0lx2CvCLeh1elpnzWsoA
/7SuuUriIF9J5YJG1srOVxyhem7mN0ny1Mi+FDLInuIM8QTwvmGN/hglMJxxFEcQPvN66vl1XuuP
hvIsC5jHRlf4Zmg27pzn6WruwYPGmYS4AW8jCtO7cGI69/a3mj1Malky9vHwMgWG5OX9SBv0nMPH
VxUKXqjcDMwUTjrz5ISH7K7YihAcNCaCTAO9F1VDEB2elnCp23ntjbmZMZh1xcAAJLScAVJy74dd
9HvKhgtGiRBWMJn+fiV9Uatw9rGyySupH05vK9Zh2Yd4EQNXQB9WWhry2iY0b019ODO1tL/IcfBy
BE7HKYvp1CmOnjp6QBIBlr8Gc3RTDTu1ieDLDEGNgGhxP4sx9cMBORSbAU0UloEr+B9AAMqaYPlS
x0wijMGC2V9mt0M4Fau8mxF7jo9lDD6zM+kghQMyNxLIyNkUpTtpLUDqpLcYhFcShLdW3uj7xIoH
L+kAXRcATZGMmTBXEgNofr3Ah8ly2TWrRSZ+k+rcG2NQbJdKZLSnRirXCJwKd5iMQ1CmrftfnJ3X
cuNIloafCBHw5pagF2UoX7pBlEoteO/x9PslZ3a3BDHEiemI7pvurgSBzJPH/KZtAdFrOjaCMKTx
1zHDdSjJ12EwqOsqt6/CDAKfr7X2IlbhxQbCCaF1UBwBq536GMxmVg3ALbF/9RkYZ2+Id7A4dMBl
RubSK6phMLVyhlQDIOZ1xy3TIdUAEKF23KC97WxdX6t5jNefYh+6trcQBIoXDeo729JC0KWvsAyN
Y6SFiMQobv28ec60uVD0J7thXwsY1awcCRC1aVsF0fwsCh6Gvr4NmwYhQ5PnL5TfeaA7S5SJmnVV
2/6FGuEU4eYxmdkRwEE8MtHrmhW+QdvkPoB7NCNiL1nBqt9oBfhtK9zVVPeLOHTSReJ3dDQ7+7oq
ERZovezdYJTj4j2O2kdRV27FbbiSIIBKkSQv/WF8K1MAGHXfv5dKxOYLQ99Fiqjc12N4myKjAud4
qO1/a5J+kST9m1ZF1/LMFYOLBVGLMADVaRYekiaVrDxr26WhGL9qywxdoO7twpGSX0oUhstOzp4N
3GzCCguQIcnRw4mZuAubR68PV/ZgRezi+CZQq9yNa0laGqW1TiH+IKhgokmeNlTD9b7vKoIir2Nr
mK23aB7bMCwRZi11N+3Y2ZkKqjGTaG1L4j6jKW2jycLt0Ghu0eOYjLjTWjKd57QE0v2cFYHq9hKi
dZnn30ZBsJ2MYqN1yOAENQp5+SgvR1TFlspU/Glp0VM8xmOzHX1ALE1earuQPulSbdpgIXUD1sf0
cDvkqNGPAHvEd4PoHKD2UqAEJ1bkmHSumsbbsNVvVR4CZYWwcPUOWlPd5v3aK45xqbQCo3wA3hut
ot5fOUoz7Lya3JcxE86KvbwM5WDdNfLBHFXdlWuFvCXS+gXN2nU5BIcw4aKw4KfgTeeCIquXdl1v
ALDjLNiug7xJNiOYLE3IfpcOinhyOl2hJONGpNGroPUOBvJZy67NK9cO2H1ZMdyGRrMcIBIpvfZG
T6hzlRxH2jpEWLEojcT1k3xY9Kper1VMvZEPPBhcYcidlksIlTg0NQ5iZcqt3Jb2zmwQl52CzyBj
apkr5YC8T/wyVSmmbFSrS6W2ZVctS4nUCiMAJxn+8eWgWFedPS2rpi9RuTOXlRMGbj0yMRSuYUnY
h8sTA0wqN6mCYmhXyz7NhaWSX2VRF20DwLorIWhRy0O2yB3JgYiSXLqVvuu5oicL5FGIQ1jg9uZN
B6gcLRw+nw7AJC3LCIkzf5I9tFKHKxoSh5r8Wg1RHgIi4Sw18i753ikzfxG0qNw58trAzdWQLkIy
RXU8DzoEOuYmBGFcE2fVoix7uQkGHBQ84+SQrCnU5K2e85nSB9HgQ5vkAg5YPRcYKE5hEdPcAh89
yz2TKWmtqDV6SP8Jzd3R4Izo1SMgsCfKnZsI1RGQjcmoIUQANL8PmBs7WX7gO0WLLEw/T/K36CaE
7qh293af/IoSz1gM4JSKTjs0Nu4v2kYZqiv4GD/fD2daR4KpqtOSQ31anpf3me1bclgxYdUNRM5E
f45mtei5jpmFQl5yoRl38ub49nn+Wm/2eTD5oRWas15QSbskK7Z5rawKzVnbcf8gxflBAeSnZelb
ApJWNPyZ6P6arGeS+KWqraoxfMC1+FB5wXugEJ+QAdMgtaht/C4Gqj2IK4pAVGr8T7muHuJohzLN
i5itN2F5J3Fli8lgoaUfqXmMDFjOnbmWwVpaIOs6MCRSBTTSGlD1oUhPaFOTtV9HiMwiILSNIu+o
OMsilH6LKYNwrBLDQbPgsDGCN/z8rgJ7DV9FxDQGni4GOjs/S5+KrH9Vtfj95693rq3K5wOTrUGZ
AZgw23pW5UOCmPjRCYNvGjE3Zm8ubecGNzi57DZllr+qYYAEj7H5b1a2gF6KGSUw01lfqB2RfIp1
PmTTOo9jVz0EQ7C2tPpBTIVqSCcpoLcE+IiwmPp57VMxN99E4C+EZjYSGOiJfS32KKyCOMno3ldt
BFEO39cRx0eBtBsLZ+NBoXNqm6u3qt6lrH6j57Owe2XV1eHTaNU1Kq3ya97+DuPoFl8WPAVSd3Ls
tYCRK513nLzyILbCwHSb1RdKfjNZ/tHslOuszulcB+DOuvwDTMoDOpyJoT7LhX3jBOoeCmaWNSSd
FTylLtNchvHPqOE9jSZ6XNKIqVKrXTpT5yIeGswnqKH8DZfSIjuidIICIXr7Yk4rdqzYmuJhf37z
Z6MFA2mIZEIse97cThH2QqkrQABOKt8CRgcqMBuBKSgBsNSluf55uTMcY1t4ACh8ZQ2ntjnlII5y
VECbAZbP4DzWtn4UZ7yr+1shsz5Y6xhJMCmOlyC0t2KoJgK8KUcXgKPfPCvogfIYYO8VXTRBjVmP
ecwLQwp9BVxaRpVuPzQYdgfochRtfGV70uNpGElhZggjFb00s4WIKCfoUt+8ivcTZNM1trs3pt0c
4pdmwpepvaJ9t9UJVD+/tHPfCEcfWrboKIk39/VwkLmqdMN4WJtwME3dkvr9IMBHGiKf/wFFQ1QQ
3w6jJQAXOGVBa52FoLRWUj+T9X4Z0H6VJOmAou214/8Kcgb5eETe8f+tjaQ4hDbTvZ9/6+lq/bY4
VuZgTvm16Gx8/bHWFFDNVux90mWHrCL77EfvUKDTriRU7VCqF4NkbRAcu5G5WIIarE6YA+j2dQxg
onrR4T8eKqDRxRAuLKJH095Q+qba9DhayE7gt1kDWUnUflxUmAH+/PxnOIViHsZgjE8ioNez8gxg
zxS1CnCAMjeO0AVPSLAyzm/8PS5Qn1QirpHEbhi314rARaBCXzTatoOFaDK1jDv0HJMWVWcV2u8l
r5aTjPv87f79dLN9L/DFtGhBvAn7JNDTzxb7P838tZ1bN10aPg2g78QQr7C9xZDIq5ChbRQGa7Xn
DIRVAeGf0aIzIiOaOqA3pQOuoHuB5KTL1KvJr86Wjzm3vzEBqbH4bwWMM1q1EhZmEhCRJkTg0uhX
4hITU8mxti9kb9+07MXhdijqVBnMjiPPK2RdacsYVfZhqVVe7ooEwrL1rTjAePRdCwCk5pV3LWxe
Af0Uu6gJkFUUkD0TnFMUOTTOVFeudPinydtIqatZ2UoM/yugf0phPI9G+5Ag9MHL+CzL8kEQ9wQE
MIdT6Ob1lC68rcgn8ipb6R4zDU2Hgw+WenScfSywYYJQMNn1yrc97M+9/el+MZXkTRqVG5qArsBY
+Wm4ruv6kPZHqLG0W9JVLXk3muRflY69E8mPFJB2opEFJ0SA7OM2/ZTflcnfCLiISLmkpH/n7qCG
AfApZsX85qC0Hk0jeXda6vXSX4ejta2S+E6fYJvnYqU8mrZhaT9fOB0iVH3bfxDNkLljHEYT9evp
HguDbD4BbsFt+4aGv5tP3SaJzONYJju61UuRa1jsRTxGrvC63FQkr37VLTUnupAnnysrhFPa/z7K
LKpaaViVTdcNSz+P3hk47tBSTRYiY0DtayXCW9GUDxd+v+gofPv9SLjA/zxZZ8xCazUkHfKlMBbo
/G4EWCgvy1vpwZLrB0NwF0TuibDJKpCeRTSAM33hvj/7q3WDGwOuja7MmVKeLpVxnIgH8LJDr9kb
nnQ7KHu8GNZlMd0Hl+iu5y4T5/8X1GfxMJp0L1BDDmN0YgiBCZha+VmANBQyLK8sXstKAiwGEAop
1wv3/PlobKgoNWGTIvgTX/fbwBWDNRsRQNhSGIxfF6NwMe5QlFOb5knpjGdzso+x5j2Wk4T+BnZZ
pzvfxqxBmqJ3SQWEZN1j5rZJul9IAV/YhScu3LcdwfiEbA9JKHX+QXy/TehrkHV703Td2dIxavzb
pNI3njkyTHCeRTSORu4zeTCvw2SvjAc9Tl5RNIyINGqNrMPIfBQ5lDijqylpW7gGGynJ3dK2tnQS
M+B41SuHDdzxtBY5g9hlSDBDw1rrdtcuJCtKXWUkhMjFxU9wdgMwKYbHbvML57C8MQjVLA6BPmKN
y5Xm0GxDeROUL8DOZ1H5+TQG//WcPx+2s1sdLidod/7xDdpV+EEkpZZgXXC4kzI7NJ1Ng6ZZJIgz
NDal5hBsf17yHDLIolGhnOBk37EiGtK4WiHuV5FX+tL0PsrjdVKln1lcv0559aY70ZUMbUeR420d
6M+qfLGCFDH0246yVJCkNEu+Y0fwXskSIwbTLJ4B/fH3sIJsoqrId5BwpCkNx9jyHplx3AZy9i6I
tWGGLUt9IdipZ4M9hsVM+S0bysUs2FlGJ4UU3sOy4ILSMvkl3Yh7VN/jnrybSD66OP4QFADxcRJ8
CWnPHQtreNYLjqHjAYOMeFBTCDBOxWvYSHs8D49hbR4De9hMpb/5+fOd3TEidaMaUqkPZu1txKHS
zhQYRTVWNpYv7ZBHWCKXfhBAOnFgpDi8EKHO5rvCqunfa6qzCIUTXWO2zgSHjYLXNCg3JuRSgiR7
CW31uYzb9YixB4rGu8DIDogF3eGucC3iJs4tz0OpH22MJJvoT0iWFqngNkrA659ZAVI6b/JXG9JB
D8fAivILoescrAWOGOoU4CdB3M5ruakuM3mcmJV7PkCW1n/XUuPZMsnYO2eDycR7kFmPIDuO2uDv
+ilfesP4OlT27diuf/5wZ7smGK1pJrJVAgA8e4spQu+ojbPVGit5b5XwyuTnigZhTw47RvaiZ4BD
33I5OfmFG+5csxAoDQsDvmRYfao1/wIk2AXJaCiDvZSn7rpL7A1gsueqKD+GoDrkZXrFgGRnm+rR
7KO3qUP9XlLu/dC+7jLaht1gvObVsgVCrejmRteKtdQPL9lIbpwIKTtT9den2Ow31SU62LmBDs8O
dlkIHX4HfSnhZGReQxKkJ8Edpjhu7T0UhbET6Zmo0IV9YItccqXf6zGVlsAyV725Roj7kXtnAxRs
IyhcUs1IWRzlzMgxXlXvEppxFURzcXFqGXBUv1qHifxy4bufQUF+ef5ZPeODgynDguzClvN3Reh7
+461FotnQf2aWdVrEni7stGfQ65VwdC98ABnbrcvDyASvr8+fsOUt8lszoBdm7sauKdTW8cQRJEV
qRSarx4eEPAmxeH8eeVziQO8HepzYquC0tgsf81zvDEmjZUB5VACG+PjaLtTtUwx5PWa6bqifSkF
zVKXgBgkjC44oJGSv9GtX6sO2e0QX/VOvsgikF+GCDweY2LBDj7Bhil8dKbzEOSWsge+FWaHHNfX
rZpcid434vr71H44ZRMXp9bnjjO/DSkYWoKMXucD8ia2xtwMRyIL85rCiUXnYyveaoS0N+Ca7WTT
GKMZJiPM8fN7FZfS7PbkDAsnahanOphFkhA1HEWyWLrzITX4wAOAYVjE/tC+ZGZ8pq/zZanZ5kX8
FcNkgZ82xSQDCH4VZicIfsRoT7zZn3/ZpeVmW1WV6hREDTcNOvU7m/gYw7hlPLEcG0BKFwcD51p9
X36eyFP+OhqyEoZmOfDzykjZ5J2/b/XwSiT+iL7tRPmapey8AkrsQgUHMfl0/Ojq/Pyjz2VkX55i
dkzqQm51RdzpQk8Hg4+3opCvmHFiTOivVft3SntV9pCnAC7uDOkqi5zdhUc4M03iEdCYAjinfod/
QlG3MeblpPYgAt2i7e4ckq3Q9z+AN9111rKJItTiMksG8qDfFBiCJHX+5g2Tm4fxpnKKC8ygMxAC
HggECnkZ52s+Y2hyqVabjCrck0ykrApGJY6LffC2scKrMoG6YhlXkW9d6I2dSwhhASMsyYQD/u1c
RpFxv8e6NJu9Cq5+kz5rquTmelVQfCQfp8qs8X9P9niXy/ETfqVPSTK8Ji9OOnxGNuCkeohejaF7
aBsGIpV2rRTlgdQE1IdxDCcPt9v69cLHO5NN88zEWIgVRPqT9Mhfu7hPkjAoe4axmpYeByHGbe4E
kRlM6YMeelvR+qpbNBj9IbrRNTcia/O17MLZPfvF/nqKWSrdIQeowRP/V9vc9F5Kb7it4FIUXbXO
7XwbQaaRkvDCHXNGoAhuqGikWSZAPGVeuyVpgqJYTzPT5Jc6jIJEA03H9ik/Kir2c7V04zUUFWrS
uPjMHn9+92cDFiApIVElNo1I1/969XGsTvpU8qNp46wUBkPiWuum+pijrBHol37t2ciPHBLriWb7
fCYAb3waHM0n4y/ZkNx3iA1usuhKtKD+ix/210rfInHjR0XASoz/sCZ1wH2LDDG7E2NGm1nPz8ud
/4xUYJqjiXc5B4F5Ye8EaU8l3ObtB/3SjTd4ruNpq0JFUzZ5Ezdpydis1IIj3vbLC8uf/Y6MEgRq
GE/c+TS9GdUK7R0K0klmZBZr+7GUH5RafZU6dQGbx/Vlf1MI4CBGCqorDdO1px3genXdr9h2HvRI
wSepHi5RWM4eKs41Ez8NcOAczQQKPdRHj7g85ANKjZ9d5txMDMkDs195o3eH8wmqn5e+xtlt9n+r
Irc929VOknhmwKoA064ERVFMcjqMX51Gef75zZ+pZ7lx+HXGKeTqsxt4AndTJCMvPuKuEaOtLBxe
Rbpel8bNaFeHRDQDfl7z7Gb7e9HZhQviLc4Mr6CILos11pugWIIntfTc3up3YqeFBQg8353MegPC
6UKgPLfX0K4T+goCy/ItYml2ZqYlEUuMzxXVAzxWvYqZVUp/wYuyCzepfq4AYXwIJA7Un6meEKh/
xajeyg2lzUsauaLgxkQXUyjsE4YYxd6UXHoqRnSwkfhPQu3IkA8oU4sJWSwvynB6L+P0CrzcR/Iy
5IyXlbB6q0Z6k6YUrbtR3Z9ItYEKBoXBAn80NMnT/EVQRqUnyeg+W0NKFq3tu35njIueWYuc2jeN
LT11pTsyKCtQkLME6bgBwP0faJuIWDXPlxUSGzFzgQo3z5dbQylqkDLM69LuqsceqkeXcqF28VYq
FRf08CYYtZ3S02VUaOggp7p3/CC/sOtOUL1vj0HSjsgsLNxv+haTrGedGsAJE4MtPMPkRWrrd02q
UjsnH7GH5e9JJKgxUZTuYCwDTVuaiJWnaQuqU8B8gDMurSr6x1Cy1WCZ72bYPgqsIkT9HCVdoB8A
/BcI4X6qI8i5TLSyjeqg+22JN2Tju2Pgbdosv9Wt6ncgweuwFSY/wvpNOwKTYyIppskCZ1Dr6Yts
lRdgAye1gvlLwIgb9Aj1PIXhLLRIdgqCGB9p0H8y3QYWi5LgNgbqklTBRyq6ND1Ih8rxx4VjPcX5
XRgoR0tzns1Eu9ZSGUvTLP7IpP41M/vrtKc6JGIgCIk9CB2oU8MiVMpjW41vpylWbjRvjDTvh/4p
lbW3yKqPYpKZpRfaZOdCNQQajBMgp2nfuN0YXyL8B1GIG+y5a7UrQNO3AIUfqQ3vctN0Y8tCh+1C
LDkNCr+9T8H0RKjwZHL+NVRrTR8hXhLA/OvMa88DxK6Ou6zp1WU0SDmjBLN1Aa49A1Lw3V4oSUuO
5G2CtLtDyOefKPwdjuqN0drPGp6jK4aHuyB5mNTMQHcXm67Qc3wQyZK9wOeRbn/fCgAxor1DdtWi
Vr2OiginqmL3X4RojRhNGk7jgNzq6+9SESjHoUUcFqXvFqOdP8WGjOqyt/XoAijOXuXM6AwZRwMo
atje/bz+aYY/f68kAghLGRqDwFNj8a+g2YxGGiRT19MQ1N+NTln41oio2uQXbhpjrEBIy43qStO8
XY0+tMZgIrfYg84gIUBuXaObdm2lyrXT29g7EtigRG1JFJn/y8VC1plxgsyNBu2umhC/9XCM5bA5
fnZFQxfr2cFBFED+nHzDcuVGe63KASCBfDeANVJo0ifxC3YPV6Vx7wnP7rL/lHvpaI72Vq29I937
XEOQ++eXcq4RDL2UFiK4LwZz80AadX5eS33dLwsVkHHdRE8hPe62bOEzgT8skWxPMV4M+SyTLSFf
mL3LUbTvG4C66bTT0n+mrjkMg73pBuKVQCjRUbYT6bciqYvMopWIAq68oBr9VSkPPz/9uUwDPA+a
P/QSoWXNdlSXJ5ltZ1yDtQz/XGQ2ihHvRQO2FvaWeXdHn/FCdXLuquc1ocgmWLkU1193cVni7Nq3
FWoWYXAr4pRIpOzO3obyfY9TxoUPdLrKv+1atKxIqSgPzHlTCumsIcMjgPX6wuQu7uAA2Telr1UL
AcqZvPBXgdufn6TdvyBDKELvFfxZxSwuwiO6n95/fuvG2VdAfDJBVFkYyKlfX0Ff1FnKIJBRj9dq
C2uI3RiXKDfYWZUNMUjGXahvAR9MA3oLgYTBJjwJJcZ2TWUKSmrAxG8gS+sV9n3w1AhUtzcGt4NR
Y+DqVZ+MqaFBVMGtmqvP9aKefA4rrqtul3WPzmi82wIjNPbtQSqy7WjeNmXBHyyFH5avGYteJ3NJ
nEVrqLd5RIIkUqIicrYVGi59SY4kCwZ9h/HF1OApxuVk2QW0wYb8p5ekRZhF66SQbhSPG1dp/gQd
oD6kN39+j2dfI5YhTINN0L7zPLmSIAKYuEicdBJDy9/LQ/squtdmgoQjTbmflzubItO4/b/1Ziky
NuMRlqcep2XSNn1rPY9aDYhDZehlHMtkvLZLQGa5dm0n7Z0TRp8/r3/u5zL3ZXBDZ4Pm8ezgVJlV
hCZmHkulo+tSOxutsR+xe/mkC7z6D1oo4vDPDw4ZGe1cbhz+KSqiv8J9DOo5LFLaPn7yUFjveSTd
VIa1jX11OcbZUiqna1GMeBQmP//Qs0dW56tSR+Ng981FhGy16PNJaLPQmRcdm2uJcZRIdkJsNXMG
iLaHJg0jMqdHtMMslGvmXFsRRIVa689Pcy5GUoI7AA51RsTzMricjCGt2n/r/Ypd1pYN0z6GRiFA
W4h52wGd4Z/XPDslgOICzxqFe5079+u790NcCLDZoX1lmxBNHCxgQRIiDpEd1JNnJ8I4CzkwX4um
WPR18dTr8ZNq9gdMo/EtH2Cm1ipGMOm0UIW7kWH4zaIyYco69g2KNhiqFjk+IKXD/V1UCzvsYF1w
0s1awdA8eonl8invzN+O9I8vDGoljKJTRb2QH55tLWIopzHEAjWLxdbX31l3WsskEhhF7Bt7X3m0
OovMpqEUSYxoLfL0DFjpwvCHja2UG0kLXUbnAXYUaeoW5vRb8qZDVH5gxwHTLI5epqx7GxRrL8fR
1oyU3/C6jK691BoRAXp+NAwxQeXB+Ws+xNGKvtHNisgjZepqiqt9p2UIW8nXkZWLRshKqlwVgSbE
/J/bxN/kKbXIz1vkbIecPExR6AcDk5hvkREGuhka3GvwALsFQjKYy/jxfUJ/PA4YN0u24+Zq89bb
f5SkhN/DBjD6Xxee4lwhLQRcVCht9PzmOJga8WtLG9mogWcew7J/02SIFcpbQ6RQCw8fbuXYMUAY
2hLb2ksh+VxI/Gv1OUoJhvGU20itoTkRP6WIV2Nd3CDYUx4s5Eu8/BI24mxkAtGFE4AtCrb5za21
RZ53cJhw1pV2Uidt5TG4HxXqUcPfq3ixqFxBolS0sv6OzHxdJ9IKqtd+ZNAcGcGF83OuvjIQCWYb
Yj6L0dHX46Nmg+QMgvDikFbjE3JQPGeT8cpzMP8VXYpJrg9NTLz6+bOfPbe0Drh2QYmgnzw7t9jS
KaXhqcAfkHYWHW1PTJLVnLs3k/bUBiT5NJitJFj53sGckPGOodrL4IZIr1yl97Y1zJGMjEOLTUxG
NqMS3WRp9Vn00ZPcWzuO2KWnPkWT+bE9tTLBfCJjcYq6f91oehZ2hlabfAkvbxZq/4auF9irJrhN
bSqPmJlzIdTGzXGrT1u9kd7AfjoAj5q3SaHKVtQgXSj6p9fjamoCPWyyp2wyd7RwN6UoBQfJPKSt
fJV0hNIRkEcf/IHXHizaEluh8FkjHggNMcOMruI2e48BenaSfKxl57FE+05gQyxELEJr03UxGkXY
HRkVhHXnYBLFnOpqHOgI6IAMHP8X2Ix70YkUA0FjsG4cpq2+hd6gzdizqT+NLvsIOvN5Mp2jH/SU
bNiXY7n33ofaUlJTor3Z1EtLwT/assg7owuTAJEhfHvfSLvLJpcYMiqzDKIfYwwUYgZWmTJcQ1N7
ECqJomfqDcNFtd4z6QrnEdI0OZKDPslsscCbkNqx6ZoGWJ6YkrMdk+jNrIJ109zjNbYzcGVrwdz5
ib/9+TScQ9SwtKUDY8FS8RvVLWzsdHBk4GOAcm/LQr02y+QqD8J1EmfIG6ASClQ7K4CIKzraAN4x
0uqPKK4RQff+/Pws51RckW+FdIDNpCN/byaZGMGgUMmwDtSxGfefid2/F8l6kOsSsy37zmmj61Nl
obbKXWV4WzolnTvgTLnwMK6l6SgvRO08aPGqnPh/ouktIIJFfniLaeWF7Opcs8aBs4jpAAURqkmz
pDotac/mFYPeU5IzViVMIH3V2SpXhw4/Ubfvw6Z4ctTuQ/OK9yIf6MJEkGkn3MJz5HcnsqJTP8TA
+F638dUxYCBzbIOSykmvqg9UTh5GVXs1PQzj448gaFSszGQ0c/B1z/P6QnZwJmHEgwSFWm5mKN/z
2DjJRu/rI+AWMW8MYusoqExiM/bQnsDPP5nj+88f/VwH0UFpnOsX8ANW5rOXGHWKMvg9aRRiOwca
XRu5cygdPedPjciE0ie+W0TqB9G4NqYPfvN9mvuPQTy644jPvOFDWoVI1KrYetTBamjxyErBQLmV
TqeJio/QLN3gaEpPdPBf5e0QOmBK+o1X1m+xmOAqyZPAmniwvP6L34bEKzBUUSl/kyUGPVaoKIZ1
y1iNNtXkRYs0bJEAz7aBKlwRpoza13Nt/JLcTpZR74sf83qYFkNB41E3+tvYDje6REqWQghfIEHZ
r6vYW5Q0i4cEm3nViST8B5OliXGBq5ilvaykcCFhrrlrm+wzsaDkG2b8pg2c4XIoX8b4oj7AuXzO
4QMyGxCRxJ7HL6emzd92Keyx/A8G7Mc0m94lTWNKK+uvcdB0iwSlnqwy75FdvFKD7ulyPnHuXoc4
ixonrjaQaE+esX/dkIWfOVXW0jrNSL+HaLoLWvVBYx6T6ybWl/uqDH+Lf5Xpb4FvALsH+BxEt9MY
f2L+tbTG7qGZmE5O206itCiMVRNND0YubVqpuEvjS+HjbLj7+4G1rxmQ6ad2rp0eGJaxNFq3Xn7j
OAOa0P6Lij2OoFJYWbq2rfg+JYL1iHMperaWh/ogmEY6v21SqSGi8La2wqOf1L+NNHmpo3Dz80Y+
cxkKDXOKWpo+FuKuX59U8yQpyMLoX+zAWPf3QI4/KtHxrEz7Qqv4HEAQG2OKVYKqhojKLD/rkiiP
M62nvaWbwMX8x7Jv71FxeOps7VoaABe7ZuXc+1bKgBHkadkhtFvYblRp61LpQNBW20kuN/nt4Ntr
vVVuIkVmCGxECn5k+SaQaW22MUAP2pkttM2f39U5JBmTZy4yTUTRb03C3rb82PE59JIfPmlF51Pb
2DdxIB075y7kUq8Uyx1UXBKVC12ec6NBB59n9IIwrPkuLSqTQqiaTkM3whh0gWwn8SH8U0b9ZsS9
3lUQrFpMBt05xA1WqgcwNHqMzZ6qux4PihHe60a09IVDkp9jw6ozWlpoPawALVJf8a07SG4bAbZM
4oWdwWyAINiak+xKRrGXJvuKGBVig2vSfpPiQzdZn+3kPGlafYNU8yuRkkbdgKMv0BWZLiqKbRc2
6jlBAVHbgPVRxAx6DuAw1WII25qusOXpiKTZD1ZtGovG18mdaLc45vjWjemLVcbOgtzfYPpkXks+
6m9eND6UvB/LHP50ZfN4YVecKXd4MGH4DdCPFH52zZXIkkX1CN24wWtOKYpmITfGXe+3T1iNfjTO
U6BXK79UoPhnL3hSvxfUHNCfqxVacA9mpbkdtKpFKKsPVWk/6L76+vMTnkDDs4wXwBH+ywpwZlmZ
Y6vjtu/sjuxp2UjtXeEnt4mSvUxTdVDJAYDyLtWh36dZ8dRV6p3GZsELZW2bB90rCbfJDXzqZUb5
qFXAUBUGA7Ya7Ij3txPx6nL4PFfPCllrbjJsmOglzQrIctAlWY5G7kmzOKi68ZrY1VZp1FVQoSaS
XGnhoxWHCHjnbxkax12oPZq1/SrmKf9BWfmtnAe9o3LsQEzzN1/4a4jkRetJa3jlUssJ5uVExWV4
m1hT78quKhaOHV6Ik99/v1jxNEujfwH1QjzRX/ddhKDG0HRmueS8PkgNeqyaOshuOJADm9N+mDCd
pfHZ0CDLngrIHyreMX3BpGZ0YhpUVbZwJt++FP7Ea/+yjXgsqMH0/k455Dc2rdJBce10xBG1Y6Xk
t0qRISXXbaFCIbcVPQEaelar8CmQq6ugyP7QR8sulPhIDZ17CtgUlIvopmGtNztuGGElMdjrcqlH
ZElVJfV7oCkGSWaNeIjm2qlSuKpEZEKvApFTpZrWY4l6GKUr+iyJh4FyQvBrEpkBsJ+5E62wqBqE
sItvLf2yuNIbRVnlRbVGGwo4c9QdWguf+QBdOmRapLXZ9Dco/exwdmD2HVTMcae9h2GqryFO5Ign
MVKpdeXSxLEIJeepMsd1lKmvNAj9tTCVX08dtUSk+bfYuGydVl6EbZtsM8RhF52Dnt94XZdhsFL6
HBlAz9ynCXj4vlmnfWS6HkPmFaJ1r1XRecsgk1dSa6k7XwPd748KgzNkqgpG9r0UPDtTFO4crjQi
urLPpbK7qRRz1a7Ij/p7O69lGgGTjXrg2sp7aT2C/lhwBY50YzXzKgwxHahl5BCrHCjpYK8lEN/L
qIjlpdnv6ibkXNbZrV102aoc/GDV1iazoxLbM0U0Uexfqo2uYtNWaJPZ6zEeit1gqvshMnU6Ne1V
7VSPYY9vcBV6H+gOtnurLu3N2LYYvUIxWgYOWmM6Tc0ispudVHHdS6Rfy15S7yal3/ie81ZisYjv
AwDcCXNjt5voS4d5fSgkBxPjBBW/ZFLfGZi6ZeFkGyUD6OggULiujEnGBzkLKe+e4hLXskqK4S7E
aoy2jiytssbObkxNXoCAyZEJi1TeEzMwa6yNFWftMQZYCvSseLHQGhh8OFCSPNLXaFrkm/J1XarI
Adjekt7tG/X1stQKtCy7bC879dYOPX3fD2G5LBLLcNVRCfegLTbI/igLJZM+IPXt6j6dkBWxJRfB
PJSNingfh/V1NTXVdTbqT5GaYixR2wpGJx7xKUb3Z2jKtYn32SpFjcG1fekmGyZ7p0cFf65k6rdJ
vUo7lC7rlwTV+WU0KSN6W16240u1i0JDrjWSs02H7OOq171wlWuKkFfbyUFWsZulYgVMdefBrO8s
+kNeE94gty6tcISeFvqgt1eNbzBot41yp6AdnQ402WA9YdRs+eaSCMX3NawHfHmbY6gve7MYDm0x
oKw5bSfL9K+D2ohdjZnogHaeLOmlSw4Qrv6Hs/NKklvbtmtXFOcf98GbiHffB0z6LG9Y/EEUy8B7
u9EwdUAd00DdK+mw6sQpST+MIFlkZiKBvddea84xSduzd80M44rzieR2q8pp1DpliyiYR89M5k08
To+GEl1UzdbJFfiAnCIPS9u9OnLCvRShw2+FqNwur544veceHnXkE3E2un1qb/WEyWcWT9tRipxz
adbbnPtyTzbC3aiXOOCqvLhVYppr2lh0/uCEtApOTTy1p7qbXom8nY7VMJ2kMr3Bf63vClUSIOnq
hmgap9pW1vhiz6I5TnUayEO1FbWSHQ0VV2OoD2+YeXO/ntSgN6MU9VmkQnTtTBcTTWLJCxALi5fH
pjllVnpOjCU5vxZjF58LWXRbp7frAMqxHKjpaHhtCiBybjmHVsU1z3zl5YZk+5FubRxowQjVNUoW
0wiyRU0vM+lKzQb1hqnVGTyldQALZvDwxnIwYLL0mJRP22N1yOWRCQiEZ5yyza509NjnyQD9J2Id
Yk41wPeyX3OWJDJnhidDyV5iYuZJNjR7bzSZTJTmDjCetDW6qXe58hD2UvkkNCfnPzcQ8w+25GtR
4cYaS/VYhkfGcrY/z+gOeEyXU2jZpKFLxRyU+yY8pWt3Iy8U5DDlvBOFwvkQ3pqVKn4YjjnJI4hD
ypE4cS1e8wWL9mZYnVKdEDv6N2IrZ+AEZGPYR40o/DFnBy0ZvB4YGJQAgW3K7CmyiEyuui1qZb/p
KIVDa3mWh8FjC7aOIwREVwqrSxV+EUQ/3d4axrThETL3AxmJYGlO/GY+5u3RyWr72HNUOkKjqTyB
7md2kwVdeJkQWr3+Uulqspu76NRm2Zp3VLMFCL0iVSiqjh+/RDzhnKYYRLphMlpbx4jCLdCKgzCL
7qTOJO5WWWZ7yAhfmjZh2a7EFIAH3XRhy1ZVGOZOFU/IbWdsgXFM5Hcn79T0KC10LxQW5U1m8s+6
nKVv6KaI74/umzJY1aWj3RJuSsyYjXLElEbTxUgpfKNOnrJEcrZmyEgMaxoUSKdN/VoAZqNZkO8g
yA5mFPuSZe+UGEVb6Ri0kWlQ+bYudigiiCw1rVetJHag1cWJMc9TLjW8e9OG+rRUGwV91kSJtAlN
0wrszOCBd2gWNx2FkNrKFyn1oYWKByV0agJ4w8Ws9n6jl/fy2JUHTdIe6k5tdrJd3vfT1KMSiK5m
rUC/UMcsaFqCvzhpnSBJKoeZJutvqxoRh4rieshrWjexCQxf3vPvnJ0Me3Mn88xm+m2FQdkngLwI
Kiu9rws19rusizeMazmkvFsc7WWRntrcYPIFin2YxOzpzXSlSEMKMPzsdPEcVAZGzQq8pV/30rPJ
TzIyzSnHV/LhoIOi6Hy5IwRID5n0j1FxVY95H2hjpXo8guqhkOVAizS/HiVQDEVjE7QJ6HcxxuJo
c4OMTGhOEVgJQLHzSU4ZB0xopo4IZCDlGdXkirza9MqWL2AOqH9QNusQOAQkeXICa9oqIyeEHGgt
AOVD7SQXuI7MIzFlF8qMQrfKenB72VWa3wlhgb3TloGMVKkhhWhh4a6j7QJndIdHFmUU+jTJzpMD
MDOiXUfNsQ/kRS9uvJIkpnmyXGIY5m1jy0tA4N2+7erruLb1oJVEuNOjZdnQ4aCrmCzdkYpNnKmn
xr26tPTO9EK//fglPg8nBHhMSBC1CHND+Zschi4hZIYm41wql0soa/4S548ilb0yMa7UJGz2Ua5Z
QWXn3WYosqPphGRJxw/TYCtuuMTdRq+dONDSiyxN+2u1aVnuBS+uDZWnbEHepcdoroNFBvk/2qWP
zjc8zbU0n0OVx7lBkLgtWk6zelVd5mOTer2OxpS5kLwyD2GDpvYYxAL/WtPpgZZxvG8EDBXckz9q
Z5I9bUKCYxSC9U1Nz62caRfUnSaE80TxLCquTVglstdZsDGtVNTktDMILAa3WpomaIw25HtYDDeO
CSRIHY1BTxFRfhApR4EF2VquIvSs5kafDJj+LLmaqPtT3/Y0ww1xXy1seKZMoVBbw1U2UQkmprTr
APRuYVrfsB6ml/Q20kuhI7sL1essW4qbrE+2XbXk2ynP7vK86C9Hs5M2jdZkW1EM52kCU5Bm0nof
OBYYKelBYFT3Jn0cXTWetZ1cZ+pJYtZYhmG4H5VyAjplXQM2pbqJ+NZ6q2+PZqi2x0J1QOEkyuga
yiaPCv1aH+unpk7PeWf14LD4ZYrVzdRmg0sIcLYfpsw8yoPNeAa7/0HFQwKd9Y6A3fGHiOeLhe4o
lHUWHuijFHBJE500ngxykOUSHEur2XeSHhbuGBRw9NywS8z7bIyRBJetxE4GeaxZd98QYwLgabS2
Ohv2EGd7SZXiPb4RIlDMtxiA2lYHrht2yFygEBzrWQbYPDiAJOona1JIQi5GiTXUeQEEp4Ai7h9Y
Ksgu1nrdK6HmuUuoPC3myHl9br0hHIhN6d/B3SZuJ08lxekKCaWb1tndfRt6PVlE+yLkH4qlPdsZ
2JTUrEy3+SlLArDttZybQZrY1WVCe5VjfBRYfU+PKOFJSu3UOM4VBXlZ7px4QYqpFdU5LQsw6sIL
Q9Khas4VNKXyYBwix2VIP7hTiIejrtSgiVO0UrG+G+yY/yTSQle0PPBzfgs3PvPW5kptR5S11vJG
00O4UinJW9Wc91mEMTuFr+abCyHgsroEmQM+weq9eZAuJj1C10huoz+3uZdX4auqF+0pokU0psOr
uhR3zpXBkcnt2kyjsS3rW2uo9hm/yUKt3nVTZW4cde68NOo4D9bRbtbb/tpwysUrBjP17b67lWQu
gBXGTyMjkOs26S8HGbdCVhHSLHRam/Uilq0R6sHqSfIwml8mdsfgxziS1dYBNNJnTFDKZalW9sE5
WxLw0ERDP6fH8o0VEvbQhM31NJNpnKj9zL1evYeNcSoZZPODk7cM4y1fWu+rlpZ5ZWnBXU8TsLpN
yZ3qLGvRji5v0hbbmx1lJ5th6ZnGDGqVE2ilOJ4zMqlQJVhFKiZujiJeVIrpjO2z2KhlYvtGONzH
Al1JLpxtyhe99KPXvs9qLbkVK7IrY3PdmX04HxDFeVypfDELf3b6zA3FeKNbHaD8UfS+wsDGmm0A
ebK8IwvktrCK8MI21b3VDYht9Z8jtejB7NXHJHwr9RCOZm1ou9zuryNk6cdRJ+p9zRsBEOPTA81g
BTe/kEK4hHFyqzTQcLpZ8aK6rKHsAhJXwoUgu7LdYdMCjV5az+DTfwg5O4S9ZnMb57ia9Fs1DK1j
VFZ3mdG2W3OJi2uOplVURN6Qlcu+K6hUzUz8yBrebdbu0mZxpaXZarOduJxZ6flXy5Nu33dAestf
ZiYrmygU7xPGsH0mIC3HirxpzZxw6sbSvNZqCQVYEpoWUzwGs7wM7DHjzCbYHDSbc1MvA812Wnlq
XTFoV2lL0FTZzfecYWtKIZ4J7lVTK/qAEAPurcmlBoi82CyGY9ovMcVzkd0VgoMzkmpPlhwsBMa8
kYVcnawctgcmfbKIzeas5BAzSvVScsR8HPImvijs0Tk7uw6B8eHjFwtyTMSKlgvrveyBt7OkF21B
e6ZDvyrrz0NeCqLMsnOnZm9hQsOYwG+DfEiNVtHUlYkrg9EGx/98W8r1JdjuSycTgT2OQdLRshlZ
jJKkztx6RZ30+tXYxicwA3C9S51oRLcO6+PSSps4idbD35C4aSsOnJ4S18gqvq78fpaZWFmhHcxR
VLs1X7ArTeDdqhr7QW9QUQ0cmxT9l6qFsSfHGMMng8biNF0vpYP3JVWvdEgFmWW/15J651j9c9/e
p0R5plVasPpktKINnpwYYDEu1Pqs06j712+s5U7SJoRqDvScAWaDq5qNGw1R7LU2W0Vd0lLEd3UF
/RvkQJLp7twmpzklM4JS5Z6sEQxOGqfd6iFK4Yyr+Kz0niz4iCUM8btwQzhexRTxkAJqpgNsuE1O
4Kw+THQCk2IjN9kbaspf3GZvQ2n8itCcuIZ4l9M3JFy3hkRli4yETEo9R0Oi/0Clsi2tvNqGeXgj
DPtaDLODUUFD/Wj2Fno9onejWntU1UXemmlWc1IbrCBPQxmscm96+cB1qbVF3+lTv2wbQPEV957T
Irst0ttsyg+M9aRdPs/3XI9+Qy9u5Ycp80a1RiWYBqfy5Ok9o+dPTd62wdIJf5aVg74s+sbEzBy0
FCVdkfmazekUaXDh21O6BE26DAGcbWDwyjxdEABDbr069CDjQYovffHDyot2mw4sE2XbHRYpGwJR
ydQVNhhlizwGdY2srDvDDNZqzky0S8XwFwlddMuw9Oi3cl5sbZSD3/VYv+hFTCTDTDkRHYAQd75Q
Y5gx0GElHLNXcbbxuIduKjGdKWLiPfOBZMTxClta6XHz59BCYT9/Myz4qhvhLRCJhbdSNcjTsbXf
u89dmpFlW+utz95ZbhGPEPdGqkNEdw5vPbVYL3c9yZft9YI5jeKh3SDPRg6OHzvAk1Bu2vDdTlqa
dFb2wzGWcKvx7ssiF3tcQNtFlO+mBtXasJNka+WDtB3pTdZyspmROQPdKO1DZdlbJYlfW+rxbSJX
xJRnw05RpRdHVS6Ye3EwzhE8STknx8gv7VTbhnFSUtnYJPiUO7tos01H+b8JkdfooqxXFPedM1gM
iNsl98YUzcYkxiFohu5VEX3EWLZM/WnIc8+cUZ6zelqwlZhxG00SBpoz7a2s6rfjQrgznLByA/fs
RxN2fts6ekA/l8K+8htDekcSrQXNqGBJbSMmlIK6X85Odgfave40L0qTPJhkQlEQMMJSqiIaZuIy
y+ercunYonrnOg8bQRkWplsEPlSgpb0j3PxmmhYg6FozBn3FkXLpdCiDNo4APmcVsMi9x+Bet8yX
mJIh0apUpWGJHQD+zcl1sVSQKCz1zaI2VpuCu6orlMAoF6wsIIu22ppFIBdJFAw1PhrdaADVU1D9
ogCx7JA+YcbmUCgsmhRfqpeauKX0iE48kQlclYnKnfY6JUUGl99em3lQyafilIdkfI09vepKG29k
SAF+STOSyENfb0QUqItS3OKIcFfTP2VKqnuzsVFN/A5TnzabDrYB3Kc3qXBUaPn4QaWQxlQMn760
nHfZkX/CThk8UCUL31qdrjTTXcVaueZlHWgiDa5BfsrGqlXe+5hLfmTzKUSPxcJK4zpQc+XRtqTh
YqENsDj5llNNfEBQuzZMnGMzQMqnpk4Cq3Ne0O/2hxSgGplPwop2dYHRSBHkMbVz2/ptjuwqH0lj
svWNllmnkDy5YJwEOjq9mXdhHb20CQKjWZqwakJu15vkETKps0vbTd/1zJXXlW+CaJ1EI6e2ObzI
IT5MGl0CFaMxMctaisDVoH8yxOz445gHypWTEhdUM5eoCjn0SP8kX2UW7XerxBfdwMpo0uGCocGH
q/p5lN+QNAvzAXHFUoYsl2H4cy6KeasN3GqLEXz02mdg+jKtklmSN3Xcdt5H1WgOdEJLDv6NoTyt
cTIhn95Lw7Rx03BRXbmqgdyATJHznA2EC/YRB2KH5FHVpI5/80n0L+Pbj0+CYgu1KvqSL1OtepKF
EA3JdIlxytoBOL5CAZsP4aFDLerrNa6piZ5QJbQnq5WDviZqWUTWU66W0k4T4BrGfLwyqXpA5yU0
XK01PIFWacfXEEssMyFHyDJj87HXloCmtwiZcoX0ijymidr2DYmhtkqHaXGnpBuYVAMzEXm80xpM
ojb1cJJd6Gbc7kU+PyqibNxCRKfQsWLap/FJLWoqiih5zwvd8EPanPSxZlG4vYJp9ZsN4us8lK+e
8SzbFAxEALq/7w9WTmTaslbtmtRiwtGKQw1nmcYzPZr1qRJwntxuZcQV3cilA84ymolPksdpSS1w
IGT6TsZTOI4UHEPm+GgSSV9IxTYt2O7CqLy2TPJYlBK1lNX5NC46ZFO0gYid+ebb/zoaX799sBTY
vDXmu599X21n2dT9OkOfumFYRW3CcG1lmzJeKunrBvWaIqJI42NlOvHOZv6y67osC6rQiT0trRm/
0cDmRjUuCwZ82rSfIy3omF7i8CzHvRanrjVYj3RjvisWvupp1jePNX31/pA7/jkKcEqaaqQpyOTS
IjzSyfX30sGLzPj8LGlKD05kOPQlkRps5K6ddeCPwuE6HvWnokHAFTKhJNBoC5DkuGBItTN5W9f5
TbKMEfyxKmWH7p7GgYCuLIHvZJsbpmrPThz639xSX/T6fBD2bXIGlJWWZH2a6YZjGU2zzmoSGxN9
9YyoHs76rzQykiF+NTQFp3OsV9SBcuOKlGyMiWRFppupCHqh7ybon0u0UyODnLtM1Bs60S7Fnsob
1wlOrpPhm0G0+rVQ4y3DcDFoMBtIqT9pmWLUeSIsafYURXfupnQbwX9Cmcj17PWOlSBMzD3n3T0u
Us7SPedvvIA2TbroPXa0l3TKe7dSV3ZooXiFWdYHYXNuDpnhmn1x8/dXWPmLh5Zl2lZxTNm4pz57
Koe50Zgec5/reVWfR9F+LNGaUhz7LrmqOvOh6KtxZ1vxvhuJDJxm8GeTTRZZCEtd62wmk+lBF7Hn
UJb96yn8j9/Sc7r/+k9+/1IB202iuP/02//aBTfBf67/4n//xO8//1/bt+riuXjr/vaHzrebu88/
8Nt/ysv++235z/3zb79hkJv04prMFXHz1g15//EGordq/cn/27/8b28f/8udqN/++cfzK8ZZP+n6
Nnnp//j3X+1f//kHYiHsuTwF//Hn1/j3D6yf8p9/3P6P//761hbPZf5cvv7lv3177vp//qFY/+Br
XSnVUBOwlq8Kzunt42+Mf1Bl4lVjgaOY/8AYlFXbx//8w3D+YSAXQ0uFMHcFqfLAddXw8Vf2Pwyy
PpB6WjyKH//f/3qPV/8Sg/zrm+O6/Pv3v8UifdldyZVCLsJmgRsEStQn/Ts9VzuZCfnxGyEd61Df
1yausSyJ9pzDLO4wh/Jduc3ngpqP7YM5etDOvzhcMnW0rPwYkX2l6NN9pSKHLVfRy5+u6l+9w3Vt
+U3VQqKbomFpk8nJoKDh+v1ZbGMPekFM/Xp2rLJrSHR0L1kMGYg8GU611iRXqhW/49INFmheU2Wd
q8clnxKvXbe4v38zX55S3guIfIOHlKuFuuX392JQh3D47QsfueoWLskmUob3huTrujeOWqjU/t+/
3ld5L7YEPjKGGTz6IDc+rWKTMZUt6MXKJ78uyMwuGDXFU6OlX00yl4PQYbzq0aXaYe6dO/IHp3c9
/c4v9fUeQV28Ml15H7g6P595lRxZx1wRDUVUhauEhV9biPwFBwWlPY0reEKRbrXo5ZvP/mUFX0XN
/+dlP392Gmtx2eslw001o16TM7e1nYqUgOzJkNpNgbfdhbbCHwzvWT9k39x4X3dvXh+PsEn9zIKM
XuX3L7ucc4v6reYYFHKmcBTJUwhsrVoSapFSgn1JjPd+mn8IcdfGGdLYaoZiYAU0oYKhsHdlHhKH
MzxXufRSTASapHL2zokU7YXbnqWyumisdkdn1rPWGejfX72/+s403r+5OpeoPtYd/U8StbwnxsGY
iPekrjpGi340aswzhjTcaYxCV1eGqHpylqX8O/6Uxv/8+/PKy/7plT89I3GjQgOIR4LEhsSbc+1H
Glo3qRE9V6bEyqIrvxoxvXapfd+Ex8LWHojcPlVO/41F5MsBaP32GDxT/zqgCpxP317WGJ0RWlPt
L4WKyixV76JlPioalPnBfPj7i/1lWTAgSpls3uheZZwu6xL2p4ttG7XSqSoSISlx6H3UB6PVbmqz
OMSgcqbwW//rl8/G6yEhXiEolJXQ3X9/PTMfiqZxssanK71Po4b45ukwqOlB5SsdcOKwht3k43Dm
qHeTEVUVqqcqs17kugOQ4VTvxmy8qPX13Pcvk2K8JB1Zib3+NNGlN4b+mTQLEOGz+qKo4psV9C9A
kajYNb4SgE3QwazP38vay+Qkh3ayHc5anF/WdXTbhahD0dCPMeck5NL2gMOu6aXWlfMGrQGNZX1h
qPD3X9uXZ4TLiHlCpz7Hp85p6ffLWFZjGsatxWUc6+elYiNpzAdlzm+cZQ031m/kNDrCR/2GIfwX
MnXsUDyTwFDglZv6p68vnCvGoE3RfkSRl4b9UIi555hpP2A9iuT20NlPQ0bG5Zw///0n/tDC/vZw
GhSYiA+JXuK+4dffP7IzZSXmh6z1Y3m8QS8J1s/oA6Ug1QOvIv12RHqhGh+Lus78PGUaRvo2Q4CK
lgY1esGbXYBNxDlRtAADIxI+0m8epq+VO++RO0Q32O5Mlfv79/c4Sp2VJ6ra+JxMIbXgUFat+qAx
2DbblDcsuksnZ5hIjihquPuRNHHWYulirpPbdqTYt6IndH0Hh6jxIW2uZtV5sVXzm0v54VH+7VIC
01RZy2Seegve/boO/vmhb4y+EQNKSyMs3oxI+Jph8tCI69VAYtQEGRaZGpTtfSmbD3U0nO1abMLB
vJdV5wpC6E0ky7dl29xLBfvFNP8q7bKg90BkjVPsZwcRpbkOSwq9/YXvjP6B0gYMhEBsCY6P+WUq
A9xQUId48TZNwfpgcEgAUmntbuDcUCTxd7XYl3Xu00f+dOPSiCyg9fKRTXV+IOZ+Ozvx9WgOARGX
+7zStn9/t36xxK0vt5puVz47D+mnPSyLW7GIQmIPkzSgytpG1+PLRrIv6qG/dAQXKZ//n4uOT6/5
6eajad8CtOE1a9W8SrL2Z/VQKNrGiC/NoiYNNnuMFq5xG+///rP+RVf/9w/76XYq4j6pzDJu/LBZ
Alm/1vKaSX4PznlufiboyeSejqkDqJBhtsKkL821+1lC49UY/38XgSkDlSfFj/PpIjjzGGOZ470o
ZNWjD20eh4UleDaYJ2RGtJNG/T3qBRke3aFK5W/Wx68Yi/U74DCCk4eQMlVbb8M/PVkAP/VEhYTl
pwODwIIufNIzKGsnA3MMw1BBhIvIbVeH14owKLaZjWU1AjvnEakBE4YaSp76MCriOMY09SDWPK2U
Gm1J9/bInG79DBUZxx6lPnrBo1xriV+F7bMT0R6spvlE63ofj3LNiNE5Dapx1SbFd10VrJZfNnI+
qWYzc1nJjVgXPn1SJkyRpXVK6ZuSoXs6rp9jov9Y4tIkgF78aKe+RjQOslc2kYgPpuprk8LUiV2y
79rxtHQ/rE6Sd9BayYhn1keHuy/crDcnb9Cq6WAX9kOuM9q2k+hoawhuQdWhCEzicx7RiE6dXPj1
MgmSDyTDd/T2ZaZypGFqqf7oKEg3B5XYpmwX9/10cik9zMO0NOUGidSCBLRSNujGFmJTUC0UlrEv
kzpIF26KQR0Y0alRvG1SLQECZPxs7Zocmmz0aGUlO2Sg8p3RG7jiVTryvOI1EGlpU5WWeojM5REt
3Bv6Q+kQxtqWbOErQArqrrWIJF/kyvRpoOq+3YQCDX+XkyVNcvU82My+QtPxLT0laXURb1Os02yC
quuPtWyhbUWX8hGMS1KKskvC6cLWEejiFz0OvZB2caoP8MM45+IH9tAIbVS5Y7ba9ycA6VEwcQoM
HPAVJxylBG0v24xu+w7B3JVKDqFXF3PqVyaafzGRVqtNh0WJM/Rb3Io96arjAyIQstZeEdBoe0Oq
Us+xFxHUSXaOYrF4SSvdTI6abSwzZ0ilO7Q1J1Qjg4FECZZJtoAcMJf0ts3qOtBq1NEoQ/sK6rtV
e/2oYwwiYX0qhwetd2C9KfRMORALnfa9JFmGbytIqZrpNoSYFhQqPBeuW7OpRrHlXdiH7NFwomhX
9tHLtOQPXYt1Rami+0SVD2KDTss6qZ2ZcJvEUUCCtu4XVXbUxE8jpPnU4aldoN56akcvYZ0qFwmd
taTqh61uoeW3cpQ2+aths4Ub66g7SZpzJAGGWBQUrBZKDuKaI1/yy3oq0KHyB44Je0FqmBZlihWw
CE+ekiLFMDsmEGHRZF6FwTsj4din7e9m0UzEt2TsYaIpDEEhSiXAxxs7vCkLNmKimZ6MVILQ3TC9
78LkOTLFRQthcyuH1lVbmnQ3pc6bF+OCAdSmJo6zqFDaDWaHNDiuXaQwp2hwHvMu+xnVpBQjdL7o
LDhWeDYd0nT1wevrbJtnpqfKE6ldyqIGHWI0MxtuYMrhbCi73ZgXm6RMzkoRvw4y632uG24dycWW
2UtFhEVaevzv24GpBqMNPduYsbGRHVoxUAV6pFycLKMQXQHS6cRLVWu3EJWq0jTYCKPj/BNKDD4z
wRxWk67aIh6ZTWiqy0yQGDQdGeVskvNrzYazL7EjpMXqOxDVNlKVQB3i0VeKefEtaZtliHjKjhzn
s5zhAg9VYrqHRRYbjSFSIvIgdJhtZFH2gO3lEf3ID5rJ5xEFUuRAVKTPdI0BRd84TVHwnlffuHX1
EZk8VLjBnSndIHiv3Jwb1dPH/k476qMUIsHFWbWqMxaDo2KtXJMzgsffep50dNF0p33GdT+SqUEW
iaUpHSybMWi9Qfcy+sx2Cp5e/Z6kEOhHfdq6LRpheYbBOCJQiKVTWZIIST7N89z1uRvnH0g9B7cK
+idHnrnT9GdjlcuUq3AmU3CUh9rPuQvfY5Q1tcIjSYQUUW/8Uu7KVYIzrmIcdETzEf7xZR1ad0tS
n4sZHqy9SniYRFanfpX1ZJX1aqLzKVfBT7tKf7JVBJSsciAMtuiYJldahUIklfWBs4qHHBR2YVcH
GNbXqi85sDRc8VaYwBmNspDzhAxpRo8krcIksUqUllWslK6ypW4VME2Ko3ndKmoiPRHVNzKneRU8
Rbrybq0SqKT81TeBXj8MDL2eol6/1VfBVCQ32wwFlS12nZJoeyHkH13LMAzBz7KfIsQIMa5z7kom
5kPXzV6u2AlR1j2DdeYTslQwXJ8izLDeZDZXtRgt1HVmYA7dUS1QF5dzpnnGFEJDiqpLY6ahXVb1
poimdynNgbWZ426IGakjOCTVvIr9pB+4RkCqyEOf3drRUnK67csGGZo3Cmlh8K5FniUMpDzEFG8M
1gJD63e1zfzWmhdmial0AutOVBIHHjYUWm0LboJJ1q+IML2MrPpOlEAzO12nGDUwVlRdZrljj+lo
rYNEnQJrAR5g97pbIawfw3MHzAGpITapMhWwAyOsSQ1SUztbGDQYPyy9/xHO+UXRyRZ+WEaWZF8f
usZ6tDWK/WnJWBcAwcSJ3O4kJz87UttDSrgPVWuvihju3px6oleea7V/Zu1c/Mq28dnK3S+pMs/q
eskn3TkuOtJyJV3o1hLqyyBXVWHTjPgJBu19XpI7k31yjLEBpFP22vZdtEkjXGkxKL+uq55VswRk
DEQ6kP41GVT3Xaj9iNK4gR8FLAolRrjI7ymn1XE4lY79KKfVJXfsVs2KAboC2zJnegQcGmmX+aVR
e7JTrYif5arTo4smxypSsFrGDhE5kT5sZSxc4az9xF/xgsbadB2p2Aw6h6Ex7V6yWHm22Ym9NEk1
F2cCZXN7tDFzGeseT3G6aqVuSCLzxqK9XFr151Q+m2GTb6SB+GdzpSNwOPLqkSjRMcKpxJ/GtrpB
l/8jruTnGOf4kiAyMBH14g5h/BmRzaiGJWUIUt8elSHapKl1jKBYqw6TtInGWTZFgeS1E5ZHtxwp
xfvU1ledsHEI9WzrsvKQTvN7XtfY5Y34pRmjK8tsbiw5lChQErx46Lxy1PhuVBojW/9D7Fjlvst9
q1hMvCHJ5EXhY20nj1BRnov1bs5GcYdDZlsY0s4x600tGwIPLko15gpb5tIu66Ls2jZD30G2em5Y
FOGM+IuerWgSS2C03S843hTQ7QxsprU8Iwzdqk1fJdGfOWMhd5EsvyIvo5FVX0nTd3L+kP5G+1n0
z1aIKrKcofRzbHIORTPPXimJbmfF0pue/GwU4y7XIWxYBfL6Wqufh0i7hRP4BNPoGZ3kWpjEyIqk
8YQTmrFsX5ykpif6fepve6lDPhd18gG59GFYaPO3c4plJYyyIJ0rePLF8hTn9lWKDLqOU9nFYoeH
0NgDjr3CEnHXS2+pYC7RSfMWcfKezdtXHa6ATZb82hDMTeUqi3Zh2Nzjo8Gx0e8GDtje0ikHobHn
FzMPLk5P4JeGfNJ71eKiJtdG1uqgwzai7/iZ0uz9JGwfy7SwmVVQ/VQ1E/dkmhm256knJTiMNLJh
iW74VXTs7bJs6QQNKvdyNwZmTplmmhnMnXC8wr84bzDQsbXb9rtTLadKYWyt9irmvN66HcdW3uXq
cFBksAsqqii7PC/LjMBLiUEFwBscuI36tZEnt8rBSGvVy4DwTjZbqSyMJPj4AU2aNpZ0XAED/5O6
M9mNHNm27L/UnBdsjeTU+0buckmuLiaEQhFi35PG5uvfojKBF+FSSbhATQpICJkZyqQ7abTmnL3X
FkTtzAO6UTRmkRprA6QBjTnWtdggUeueAVT/xd5tRnHJmzlKch205pnfVeaFznwedC26mPK356CA
mxbr2tPzBRPHb7uQjwhOHqw2e44spL6qmj4m+UuElqOInbexZGBUHeJnw/N/DNBs51XP5xAuKtXQ
fTE7NLxlhrcM7jpsB2fF6zFwjyv0pmk2z1X7LlFxkMahOKYQBEAkOOtiwFz1PntQWWSKcg9T/b1l
WzFjq8IudbB8Hliz88TaECN7VDwLNoVbsEVrIRVOnZZ58Bs/++ch2s20K6bfYFAz12KgNpoW3sHh
4qlOjSj6y6+kWJzDteWGK0yI7S4psmsPyPEST911HdEuFwGtE7lLorBZ8LIr82zsczxArT0b+2VN
Xxjsqvo2xK81fgHWk4PmjMeqw4lWKWffUqcIFf0VSzQKU9yajUC7r2feOaxZQXKMhXNl4LZUGu4T
TFHcKtt+ikqUSMnQbIyMfnacYpwD/pWNozcrBtQzo47DRmZTqyPV10hdWc+9hAjgaNxqDrlquWCj
HNtAe7RzhY4bRRMwYpltR3P4+f4v8MgwbZbLCNvLwqm4e77O3lcZmKHpqBeleS5DuWpteYuL8LYv
/Tc4L08Yt5474HOyQllb6yt68TM2HO1x+pse+b2hdQHGFH6AMR3RR/jjvPJN6GlA3CnPcfOYItYm
ZTOwsnANO1+xdzkCwp1fnOPACE7T6ex6dO6qqDuqZZdvMl7LBJuVFxVyr+SD3Bs1NcRCD5pdYXfp
NdKRXReMA1sWM1qapM2dxPQjodE5LzqprfJYvR85hK5Gin0hG84dclZsWGZCwlLFWh/p3qsJhPIg
U4wNOKIW/Mc3AeUjkwO0F26CCuFX66g8AdOYxYTbz5sQkWA6sAUxIO9W6NHAadxgSEIXklMGxUAJ
9iXGqJsq7jKR9S9v9F8cNdiKfgTf2L1wQIqWjtWf+jJql7ZS3KWKx3vBzDCP47tyZpQduaaphVVd
fXP08F4biKMrSVGzODQFYKcJ49oOsVXC5sVy38SUUnqUc0Imz1ogKTB0bTXjwPA7ngZVOYbHZO0H
8VVhdUsyr50lIOp6XQTOTZQkGDTMmKHryzmgNdBZzNzI1N9KBV14lFxVQfrq176gZlNtoyHAux6o
zjpN4xeflWGW+TkOufZGjVJ/GxrKumCFnZHdGy/SCjkjg0RN8naemRzsLds7edkepiVWuaQ2saRK
ME3ViubQKUqZ9dO8QpVeJou+dnaGULcF3so+P6qwanF1tEuZe+GsYMGcSfbMRcCaidLykDAbEFIv
X8Ro/qDMYswcVxZgb8S6KYpyNWjla2ESh8A6hboWXl7YpeG6E9469JuOBIhIQ8pzF1s1RtRUxQPl
L4fQ2/dG/lDSxJuHQBCxQiyqGo8glhZFC7J50HJ9pjxmDXUHAuQhLdXnfgAvVZFxrhXNzk2aIzJC
5CDGACtw3MQ6YQihz5usjFtpRzhLaAeRCeMv4jG8zxy1QxEW7JNQLD0IX8h2updGOPtcBqBZxn1c
cjgxhkOWh6xgFP05uya/MKOeO6K259bkuxZXfg9ftkmsp66TzzZdRqvLKXdob27QveUdngECmvZJ
Uj9P6h+77d/Qd+/0iNGk9vSsw+DV7il0F9OE1TfWyyAiE8ePdUs+HP+a+XpIjbfKGF6aoabcybm/
zPLn0IjuUz260kP9dsRUao3ZA6alWWa02oyDazpPmgYVfXrdiQgVLnF9szw8FkaazIZBY1eDTwzd
8I9KUBX03t5nuQpS4zwZD32bsZbEdjrH4fczUfxzXiDbpRpK43RpyoHyI3SJeQ5NN3ZU9KOCc5Kt
73vOHdeOb/vbAn7EfEyRR8W6xCCIj3mv9whbVZl4i9p5a8Zs0+TtuG3Z17Wi+0lUwJWbmsFqsI2d
qRbdzJzsbaESDrs40TFOxQZAi1Gq8Az8bt+EHWY7juaLuNnAvEPjFrjbhhLi1HI7jUn4C57hSR9S
sS6JOkMUD+g0TnH7xLl217lJtwx0I18ARTBWKbrWrDKz3eh3uLG7UGWbhwa6cH3rkW36TstKpF5a
057LAZtp1IY3SephHh0if4uh4pw1EoJCilvYVVhUE87jA03I1O1vKoVvX9SJeTPoMcxjrz83ahgh
pUzfIK9XZwtdYeMa6S38MggTDSwCJW6ivZfYxUILu2qZWrl2QLPND5yUflDkG9ungKErdAT0jlw1
g/PdAIcjVZjMyBenG/Mg1FG9drzOvCkNz7sqqHo6Bd5LoyvyuwDLSRLui1jB1a5UXX1VqTwbxOaY
FvpgR0Oi2pS+pmyT7jwEQPi9sRmubBOTTGbOUwdiyDih5DrPmLdvXcT8arY9JiNJ1lKUdPaj9PRX
y15KynSbgMPjbLTzs2cN8SZGSJ9zo6Bv9KDVx/7Kkb56lZVPdtbYu//9YSIGQ2GaVfPYE/auVQJx
BSvk3x+VsiXoJTWhLHAK9qjAiaWLBAncp074KqkB6Ltp4BGGXZ7YBms0hM14kZucJOAYpg/SQ6uN
tXAZVne902/igqowIvqIXZN6neKA3JtWy1Gk065SXSpzuxqNBT7VbvF12+OzFg/SFmifCJpMOmR/
l/qL0FdlXiLKn4r6MtReGroZ5SRBKrL6JgnUh04V3yo7PihLKLtzc2iATm1YTb1o/EJzAtDgK9mi
8e09nCO2KMrSLjD8yew6blvqGiZK9bgpGnbx59Kvs2Vnmek8jL2nmqqAL9jwxYZBN90+V606E04B
M9uvv2VGT22fyy4jSeHTX4ZmEl//9w3iZctkbfO+VmPwVkFxCXgVybXB1fCzs5NjW+pXVOIPaoTX
QIvc61TNdhI2wNfP6WPPmltmue7UrQamCK7078+BptBhjWK75dOUBRQ3jxjBDY04wieCZ6xTRzcN
jqTq/MTJ+V3f8UOjXkxUrEn8TQAEIOWLflRGkE2ZeYwSg3OgMla3Q0agZbycdpYm1Qy29DIafn39
lT82O6eLgqdWGSJAri6/sS/DOO1t1ta2fZRGch84yUG6/o1pdrsgUd++vtxHqRdfkq4XI4+OG6qd
iyfdyNjDYYy0873AJOKonjVxD9urvRrtVZ+XO5RdxzjNTnVMI6CI4jPZmt+0XD+707wSRAppcKRs
8+JLo51UNB+6GCnP/mM9eLeeC9arNNJ7LQoxDBlsU5QzZY3nb779x1fSQq5jAhQgVhk0+sUrmQZq
02tgDRZoA7q5A0vZy7WTlRagjsgSw7RjAZ3Ibx2oPYvq9zdX//iWWbQabQwTkyBEvRxgijPWARFd
dH1dS4X/07HFpazNA9kmcQXQoIVgqvfAqvpDrpfPTTY8N75/L8bqm2HwieCdj2JSAZyURA7qv79f
tCavA00bURKSZ3YyvfZ9ZjRqti2ZYwA9wcEBvRarjP7i5vldMbxalXjpm/i5AtZoECQbWgJX1zwN
kwqMXegT65Tf2Hl5hTG1pXKb1rOvb9/HSdzSSIF5F30hk3MuGJWZhQUzGjsO65MwMXBU9tY+B8pa
PHlmf+h0cx6owTevpzZ1//+eGXHg2RblP82F36xPQ/mPLrEtDNk6NtYMp67mah0/uP34PCY3SsL3
rkoBvasdrjWt/lW46m2s9aevv/Un8wOSIbrTYGI0IHwX31rJqkbPKG8spN0CmrwjDc4brMOQIapB
j/6N3OQTfQBfl7Y4ExGTgyouXpAyABzmtnzd97XHNiENmdq50dtbOUTXspkKcqTsVv7GaqOrCA94
THVTJ6Uh4dTxzRP/ZJqYRBnQCpmVpwyjv++9lSMhN9sBW4xMd0nv7nu7fAkcRqXlnPy4ObguNoHc
/wZc/1G+NBHuLE1lv4AQ98McieZdkxaQw4WtJs9JykY5cCiZFmjyiyT8IQo8xWNRr5rOPlg5vZxQ
iJMTmQd0mupMKTlK9AV0ROdgdtNutvqvxY/vH9AkFokVWxeXEwkn/jGyYsrQWog/Tp3CTxpvnRra
jRtqCxOmMxpp8zVGKxgN8XFSCFHG2gVh8/Pr0fm+XFy+HqiGIV/igCAh8WImj2MBIqPqy4Wl4QIy
qTe9t77C0nhWtRp/ZHrI6WLQem1+QnOj+OzZ9NIo14RU0vwUC5Ob1YdY2Ae6Gkx9eBJmRibvOqPd
6PDupWPuzCS76ZzuGwHIZ/MJqRAmGRDMJuqlnNKzK+pR6iRvRGYkfetAhs0vTfTXPd5sUze3nF2+
4bd+dkkxafF5kdmGflh8DZ1QP6X655JDnd3FUK56DQdIqT1M6qbYlI9fP6H3N/byCQk23uSAGaj8
3WlR+mMC83mRuxQKHOIPkpE94VAKqiPSAMaY+iOt+sgKFxVi921PpXQWNdo2qZujVmvRPPANiW9Q
3fjDYMxtqSeLFukL6TfJSuvouHHOlGF9NVbLGk37vJL2OAvtZ8yeL07hUPILxGYig8YavEOcq5Y+
vCFQOzuR2GOk3ff+reZSAsEpb5eUCJsUeX8vsIN2VrkqC+2BMctgwbIyD2FtIXLL576D6Yd9zKrt
5JmOBR9IemR/IrJpq7Kadwo75jgLtq4XdbOmTdYJt2Ahavx4nRPcdCQXEkqfYZhSjIUlI0DQtAFc
DGmVYd1/ff8/23DhKsD/ALeXILPLrTVTZgOJjklMjYKzxvQ9DExmNR1Z1zqUmfoAImA9vZ2VJJG2
h+PleOevP8N7CPblGGBHw0eYLN0YPv4eAyMzusvG55+JtCOXasZh6LbuClqmQ0yHipfOFnTSov46
K6a137D3g78J3XH9LkTTrHE2yuheTA/JMdH+1PNERDdRAQtqCsrI3Hjp6m23YQ8dUrZHMlircyuu
ie9qnmmK3QOYJk+bzpA6oo0S6D0AXP7zRf/fOogeQ6Khfv8KXy4dQn+5jv6/sRChbZ4EX/93C9F9
UdQvk4T3H0/SP8ajf/+rf81Dzn+mZcQmR4o8ZQp/bEL+NQ+J/8B4oI8yORMgAej8yb/mIaH+B9U/
h+rJ+8uQ+tM85P4HG6WNwBbptQD1Lf7Pf2Memvaif41ey+QSBosxaV/sVi+OLIWwgkLWtXyPUqPB
epeJrSeLI6Wyq7BQmXGaluqlN26cMTv3in50raOkCJG2ztkb6E3WaffNHuHD1uT9M00lBbxC2P8u
zoqdnuhWRGF/0ZG2q7VXOEZPEy7ZbajMS2q1ZXYazO7pjwd3+uc7/+mj+rB+TFc1kNW74BQFqTp/
v8emHhht1yG6qgv1d9v7u8yu1nQtDqOVPwRiPI6W/t22+8MGdLqmybHF5jzO+nHxTUWaeWSMcU1b
VreWaI4g1s9O71zxdeZ0a7+Zqz6WAKbrUQYgSw7EP/f27+/YV4pWy15K1isDOaD3KFPxk2YNT7Te
O0mx7HWwOkO196px8/Xt/fTaFDA19sDo5qkF/H1tffQT2QtCTGOeL2iI6qEe2icgda9J6r9EafMw
ltrGyfsjL8w3WRKfPFuyS7FSI4Sd8lMvnm2fpHnWxdC5AUmPdf7Ugn6qwuwJGC6U5SVC0m+G8Cev
lWMJom8dDlW8rhdHwLjSrM4tuKAbO7/RiNDGqh8wuYFeiMvT13dWn0bJxTvMxdgpYha32VRfHKOM
sVczWRAgMW22rLF8jeuMyl9x0GPlh7Sm6N9+7nJjh8LYOImx8ZzrpmzoRdQgSvlMSdU+iGhqwXkz
ywQSrGTrgVFpMiK//qwfV2zL/POzXmakJOQgtIDxafIJl84IElVoX/PC6Z7odP6o2G2br5XI13bq
n/0AC61Vf/cSfDh1vn8EpmPybDWVZ/T3QCSUtSJemmcjau9KZ7A7Rvqq0jUaVZpXyJHdatlHw4aF
9qgp1TdP66NNeLo8szr+T3JJP7BfwohME8Vppiyk5Ny0BcSr/CwnQURHXSTuytcccBm0VuVGH8Fp
1wVCDnSDCmoCxAqJExiQldSU7iFt8q8fzyfz0V+f7WI1wM+ahgpee7hDzeuoprfTyHCqcpVlw8ZV
/W/OWp++JTauAMbtVBy9eEvKjIHa0F17fxKdMxzzUd9EprpB17X++pt9etttzruCAqw9zUF/P/XA
8/uKSYdgRSvDEaT8nEzGqKOyFVjrqxQtjyXzeOZ2xa1a5CiY0VfqbfLAOels5/UeffGtF5Z7Q8Lr
+/qzfXbXEXpSq5xmDOtydiI3Iei8gXdCr41j6YLKTccnDzRo32EwipVvbHWfX47EIJuADW79xV3X
Re4rqsLlRmSHSlSdWleeQqkfg4SbUddPX3+7z+Ze1jjd5NRPYqJz8bppleMPtseYmmanSjZPZIP9
qINXlNxPRlmt4y78Zlh9sn8gEu9/r3gxiuWYqaWhcsWJQZjFtwYiksS4nZaX6U0SAdoj2vr//dck
B4kd2ZT/ZF1uH8JQS9hMThEVsXXUsupU6u3ea9t922tH3Sn3Fq/5f3tJZg9qrQS+YPH4UKno+jjF
FUeacDAiRFTdq0jVnsQAM9wq97R7UPcygXx9zU9SUiBWGSo+YptKt2FfPE63BUhsu8SMFVRnONPp
T0nX3VuB/97ewHIHZB2lYA7GvJHraXlPo+7GBzpkDOnJ0+JbhZVokvlkQ3k7DbumFotBnyhx8Omn
jy5RlkyvXGAvVHvoZ9P7mPLLag0AFx91HR5qd3gjKgFu9WPp+fej65ccsmzKGyS2i41Vp6uvv/fH
UTx9bcoLms0x80NV3Qkgz3UWQVuWNuBtNDaNaV9VYf7agD2NKnLYQzqe//012ZcTJDy9qh9e1LEq
28geSdHThuAFjtlcL+3lVCJWrWqDSDwW5Tcj6n3G/XsrAUuKwzzppkzJun6xUSodnHfIwGG9xj7J
Ls0+RXTeFOqm8as9x9kzveXbTgezxA4qcZVtaMKhpW3Jpu4hz2n/gk76+i5Mx6CL7Q2fhaMAdVMW
TIo7f8/cOvhhK5CsEs0Ap7ALoGylgzOrsymLONK1ea5U096l/WFpyM7i3N1gXgYbnHQeomkaaWau
oy8ekCJhfByQYaCdKUY8JvVam2SblYbEFg9SiUFsoQms6nXm7hSHfG6Qlt/Uqd69oR/uMSQkwjWo
XFiXK1HDUDYrMJ+LwNafJuVMUdZzlIeJhnJwEP2GQxEEOBBgAxISKEfypGX3gYaiL40KutT0i2c0
0h8Sp//RSedHTVSbhwaR1fs81LwVRKOCGK5PYTRF6GbpbWQOt4NkV2EVzcNgw9S05kkBTnxaYZwQ
zjWyOFjYYlVWdkVHX1JybU+V4mzrtr4rOuugVn43g5j93YTycbK2uQcUCh3gNMArLtZlrK7MJoSI
onaRD31UAywKs9eOze4M+hIpGzOUD1h5/Yevh9XH5gMMjj8vPG0T/6jdYYh1WruT/fu6lPjtPq7u
XVjdcmKJnuJoeCotdw5Dbwr1/vraNO4/jGkO21NQkDYdEUA8/X3xIM4adQxrlnd7WNQ9pmG8S7TJ
HPbiJAtYuV+utDjeRk38qjXdiCu0AZiG2gh0XFSU/TpX9b1qJY+FCFZYBNRl5vThil3WfaBHmFDZ
p8xiNA167XQblKm/cj1EsKWNYChDGJNWrGOPSR9SeMbtGMtdOWobXN2Ee6ChKapu2Am9BcovEWso
WaZvS7d9yuPWnlcdqSKjXyskqI4PpRz96bcKlLU0sifgYO2CLzXthxAUoSnpWPWyHZEihCkItjFf
cOpcpIFB+JDuIZvpAmfpd/2PBKOeLyrnbATmoi7lueDEvIhK7LHo6RPG5kic4dibVx7iyX7onGVJ
NsCyENrRR5PfBzZeeEGyVp61iwjKOZrfEkC0moQNsxQh2u1Ca0f/yo9hScuJKo1uN1uOgKa7iTjd
uGdjIlATuufstIlKnYpG7EvwJdvc5FBlZgboxbi9KqYfYZAcLFk8pxPpGiWRAJo9a51YwsD2YaRP
SGwvc+2lFg/1kmDvGzuuu3nVZMo2MrFKTWRtbWJsy4m23Qu42wUAbp9Ptg0nJjeiOHEIFXkYjD5e
Y1xSVvE7wxuYd12IZE2I0xp1fnqrk5guFH9tF358rU8Y8L7JblU/T/kwsGDiPl922KDYl9RsEJJ+
7wAVrye6+BiP+OIm/6HfiYUAQW5NLHLMLGDuoDOtqxIGcjkxy33g5WVgWDOMaN6mk125bCfGeaSd
FIRgRydkHtHtFLC7ZhSrPsyIaxe+vTYiaRyr0o8PpIghrYRfmE9U9RJRUPHOWfc40pQSrl2ARN6J
wm6p5xwRUdlrW7DKDQ+ctSVPymsv9vgAPd8sdclMaMpiOCgBBpCK5jPt/QqOXLm0M7J2g62nDPnc
cwWYMDCjyUSPN6OjNdHklYkr7xNrjwI8fhjK4Km1iG/F87IyMXkt0zyttnZgnwaXlLY6e1QhZS4G
EPYtiQpeg3XVNZtwJ4l4WAnMCluyMo7hAdw1VOPphwEcEyQqlHwRwctHYV/vAYW089ywpvVHeOQS
hdgy6urGN/qt8MS4BA85rP0GT0lSAfeHO6/OKjV1d7o7L4LF2LThziv9dhVW+m2hBJDYCe/Up8gZ
VawIJGjogbcJWkJUSupQBWvZX2UQHdbkNomZqQUHH8rPXMmr7hhoSohDjRz21BALekoo0u/eoXfE
1xIjK03Sq0NtLwZzDkf2VcndcU8uK+Jg36m3seMShpWHzjIbmx4VeZzuDKs8JZgniuShN0Eqxlq9
iKPSOdG8rhbKwKqqeDLev//Ic2xqqLHcJSUjdz4o2bPTKnuy1JoloSr9zEmhioJWqCN9ERMNsaeA
N+uDEYNARoA06jBiglS7XpVpmUBBFad1UaX+je5Wu7GrEwxY0Zuy1IuhJaZpXHpBgDY/RMiqMplY
sl1Fuvzt0c9flFKgIyoGbQVrxEdsx9SQhSnIMUSmZD0N9qKRGVQLVVAj8SoPlXTWbS01itd6xixZ
Z4s20teKxMU41quxUMSKqhrmL5WMPOxbKes7qI7ymV16uYxZFWdZcxyjDHJ4Q2yw25QztU70HeXN
RZAL1vUkeauleyNGzXxQNIy51WGsunkZ98oxsDs8i6zYW1/DcCRDRywzr73V7OhqdJz+mmdUbQab
OoFS1ykUuupGQm2Y6TAfF0aReZvK3KL/NxYpgj0eix/PdccAy+2Zj6bZg8nJW2dXBwYbPXK6ysyY
hYWWbtQht9i3xC9BaACFK1TExtid12HkghonXW3h132zKSHDZTTC7nxpajNaZcE6lN06hOFO9E9Z
LbSGeA7bxcDVS3sbh0OxgwEZYmUeF20a/gbbUG5GfI3rDNy8rbXLJgWhl/b6hnff3OCqX+kBQku3
MUFk6gr+XmffV4a/RwrnIWdI+3kIBiQYqSuqVYw3k1fMMgC8ltlA6kJbxXupiw1maGWPG5KOjdNu
HXOivYp+3WUC3W+AIUZrvFmK03efFf5LH5PUBU7vto4khvoyecO+iSPd0c5yFKBx2cO0Xb2pjc4l
Qk5PV92Lh0h118fKRo93WU/QlC4bYPp6dwrY3+dBX27Ystw4nnY2DLaCvm3pS9+EIUBm5K7IErxM
1hsiGpOIZ2/H2d7fYbRYlqKVu7BvxcIYUK+51d50y+x6cP0BpTazuSJHDQ2sVxAvBCs6HSLG4i0O
KXsf5qqGz7XtF3ZgEBXWgeDXtKN0Q3ulTakbVX7rWmm4Vdx9ZlkYhLXRmNXbIeIJuIH7qNnjrxxp
rZey1Bnd2WMEHEgjyHGwB/njEBjRJvETyPrTP4KuBZ5Nu3srS3PDfjAiKMC2jzoqranKReYPCmHH
4x8MZLFNatwmTTDOxdBHa70sD2p+ruvkNSiRC1RKhFmUWDo2II+GGbFbSntmKYetCI96Wwrejk6n
cek053IcN105PGWt9sMFuDumqLwNIiGd7k42UK/TnDA7d1tk0WtkESNQgU7LApumurB+Y8w8EQyQ
kS9QJ/eaE9+LtL+rm7s2hbujmCsFEA2eXHMFAuLVEKk373kJZwFeo9r73cb5U6KHynwTx1ECMh13
Ro1RCoXkiyPo+EXySnf7g6vSxbTqXzh8r5QaSKtlUNXtQ1VZjW2t3ilRkM/MoJZIgHCa1qFx69Re
eUSDXh0NimczHDYvHOJazhZ996hHZ3tokRFh0mmy/ky4BNBXQAYkxaBBHshtVlLVmefMgjhJAnS/
eBgwh9aoIQOklNrtCGqqL91+Tr7MG/aSx6TRrwfdwZMUw1mVlMdmSeLeKBL/bS8rflEnTWKoZ1qa
PRFTtq6H5FUt1GffDh57We97GuozlL3nyTtjN/Y9KYxPyDSjhRcQAjjedpp/7fZRsTXU8OdY63Ld
i4E2p1FvQgc0QoHIdKYZ8NB1NmsL1N6o2b1xzhyTXalOqKyplmCc7F1xbQ0stl5BFcJDUeP33DkF
t7/XZo8DrC87LbMr9DHxEX3mPS2g3x6S2kWTDC9JM+g7oyeTspU4hrvW9/CSOHKFZnTYcphE1lrW
V0xCZJqllbMxk3qBqbMlb97gdGWXyY/ByN7UzCLPIFbFQtHYqqMPL/lDkS4D8QNf+6n2O/c+twN1
DSCvX9CneJJFe594qO+hFHj7vDOdKSvFXLj6EF65A9BpCG4242Jwjp6XJ+uSiWQWm+1hZKOXtGE1
m7JZ+MhkfYnWmSuA31edwuRNwnF6NfjDkowhVNGmsstMzBeEsHgLRIXHtJdblHRTjiFHx8BFNdfY
PimEAeNW1dtj0A5ntKPOptfY1ytB7R6SiLSTwARrz5Mg1MAs0as1trswqlpZ5kSaoDxvjparPVQD
6h769SDuvXVUE3AkroIMyWtm6g02W0lWgkt/W7fin3Uw+Nd5ACGuLlhPglJzluTcQQRXAASIwF2M
UZX8rB3pzO0+Wfe6na8rKKDr0mLX0moYYDD2R+uswJiatA7NQ00qP8zG2xL8rM/iyX9YToX3ZvIk
dpgT3cmlWE9+RaHKuyocLNKO8iu0G+pSln26jt10Z4ve3mPZeXjnciuDenIJ1poNDj5coXBeCeKl
aIxNavgg7iwJqiIga/7dJN84Ybu0upjSoLFGYecsjKTUZ5W0ME3iYUd9T42/tVqg4mSB+MbctSTM
UNDrEZknZminO2XpNoLjYYvj3NdipnclXGcgPiaEvJZ7b76svWVSptu8QhgdVvF117H7S8rxKaXr
usga8aBAqVik2s80S8clZRfcf+aji89/nsrxGZENahVrWBVTIIATlfOgv0knR2gyeUOTd5cou9k5
yNh3yeCOfLDXbsCjAX5DLhMvXOcAzaIwJ77NifCCdJG/7EGVHNhS7ryRiIiAadZo35+c89CnaKtQ
cM7IG5fHNDpVmkFEV8T/UYG3XCtgi8laOfMaGuu6DB41zYmWg2O9BqIXSOyVX8KV/iqQCKLKoNmq
GTeBKFUyNQxj1dYsqKjqiXn76RbhMKvxqs7t1hDMxhozWPdbbaXYNSJ4JO2rJoS2/pUaUjlltFvq
QKLpBaEwT/UXSOdP2uQ9JSD7rTHZrIT0G2ZJg3lKsPdGIOaxkdOvbcv5FRj8eWAE/lol+mte970+
b1QJchEofiOjx68LCx9LZTY6Rlg0U3UJ3fNF+a6rXaUDo1nhsqxwcPjYyhxiQZmlFyiEMLkHyTe9
i4910anliL+JpjKV70sZoQNgQySJSmh21J2j6Eft6me9GZ8Q3eDsDNRj5zXfVE8+uyRgTmTk1EWB
GV/UA1WIDNUEeF+8F22wGTOroYFTN1JzKH05Cyz+N1/f14+qxQnYii4Avg7aZuOyRWOZRtMNFvMO
6SaHJsiAEBVz29SOsTmIuZFOdTYreXj/1u+FtndHpU2DUTb5qdH1Y1/pUMMx/w35bYKG6psPODVt
/i4q8gFJ93LpaqKyf++7/lHNEkPj+G049AujLPV5Lrzj2OC+H5V6YXagd+ApMW1Pco7YmxsABReu
6/32lW4zlQBlVOCF7c+9R2b5N5/sswIfpycDUB+kpA9hwoRJJQ4mg37RVngPI1FtQAWe2umKgIOm
cGdrVzf1r7xP8CSjg+gjAA9u9FC5MZqI5LZy84eCrljTTWVRuiudUYnvisxTwe3D/bNQDYIr5Q26
fHPwcxWGiClDdlN7CKzLqbDVo0cyXpjdWiGurQI8KdA8uDX9rCTDtEPB0OXKVVeFhygSx6lOO3Ut
WlmvCfjeufR+vr6VYuqtfPiQtI6RCiEIRePKn//xkG1SdUntZBTioYSkoqcPBolzSFN1Hq4LrDsI
p936bMjFhndkDSS/nJkF5sIQYpMsoX64g1bjbEOBEWju7wTB/Mz1wls/GIGeRLdtFa3trKUJ3tX7
UigRZR+Saez0ObElFrvBQJB7VRjJKbDwUY85kWUaOyyd2vJg5OcI5T8J809upfx870YFzs9YVzax
5rogfiyOnhpNggA3lRYxUXfIBpM+OFsyuG1Skgo5Os4cizI+YSJkYWxTkwKCI36X8NJmDp0HajkA
cZJ6yn6s1m3gDd8M2I9UQN51OnkAY+l3I+K/kFOoXVumQh+ZMhvZzWRfvVKA2+smzBHp5bcakCmy
4Sa3+KqJi2ZG/Mgh1sYnXwavbqKsvHPTkB4e5JQX/crcUZHhiMgvuIVCPJaX4fGKNkNQndWoFZAJ
aHuVGYVvjvNXpSnmgv6KyyZO1C32SGoShGlpWFWDQ9ylZ7KuMJx6aEt7BL5fj7BPi+Ig15ExQu2d
1DJ/j7A2Stjaj5g1FCxbVn4u2gyHZX5uDWvrpvYtg38vGu3oVP5LYbrfXP6jlnK69fTZGNoosBjj
f18+z8FsRaVLImeUnwO9XrldAL/H1H9W1vCE8eS3tMkEaKX1o4i5vYbSXlMzPCRm+eJUUQ9bR31p
epeEUJsSd1I/kUO583P/4JX2b2yUJzpBD9H41OnxzykIuKwe5JQmlcFdVNN97v0Pd2eWHDeybdkR
4Rr65jcQfcdWQYo/MLERHD0cPTCemklNrBaY972npFii5bX6qh+alCkJCATg8HPO3msjwVTBveL7
ZGuQDhs3NusvxnqfLNWgPeAB8TKZP+uHpzgIo9Yk5ogFcbLeCgX7NBd1XoXVeHj84vv8ZM7gYjbg
dcn8DP3hvGH4ZcVI27zUzJIMlNl7Ng9WHJ0ULj615eT39X+NiNjN7INeLO1mPMOCWWMQOyaDfJgI
Z/3zCX3y7v7b+Xz47HQxxwACHPt/V8NYit9EoY/SvBXQERX0MPAivhhpvptIPiyaUFIxtWBSZIZo
fRhYU6WCTZiZYv3EOqmXxIHEerUKEkD7pZnduqpyR0zQyZApA66cd1TXl6fJ7d6kSySa3aseUV9k
jSg5QZmAy4ouuhS9upNKAcnDZb+ptOLHfEGtyjoT776rhuSSRe01tcg8rP7zJfxESDf7VVCzGTai
cyx9f/9ORTpBMcN4Sg1VYsclay5/ESKg18EbCUzLdoKYIqBBzZFQfz72Z1/fL4f+OKwDyZJpnTm/
gACmu2G4N63u2nYgFYb9UqUsH8pi9+dDfvpxdVV1cc7wYd2PqF3iHoYcxcVfc7rOfoETeCY0maFN
f2BCTSKnaRwNzmOYR59fHPyz5we54nzrzGqZj+ZWrXF1nN3KvC0YLpLtwEJJWduN6VTp9T5RNj2j
0gyNWtC1m45tXl+KfS3Nsyt7H1fsy5/P57Pr/679Zd87I+znpeWXxznjWdazrGRpG7pbPnu9kE53
cKFNgmyrp0UVzgHMwVdfwbyj/vgI4ZPCPDo7GxGb/P2wJI2PmTXQJDTpuS/aorwUpvoWOOo2ieqX
mQ9gozoE5bcZVdJvNb0/B4PzZJj1fU3X9M/X4BONAi6/X85m/s5+vQhuRsirxk0Y8njS974pSRYs
EnzjdveCh2ivaPJW5y0thPJUqoSJEQwSFe6C4CfkfUju1v/JGaEsZfTgcat8vD5p1wv0FClP5NRQ
UCrx0dLFRle8p6II9zEeFAalNT348sVA4pWz+0lhZS5sqf3QFBLYldkFnl7+fFrv+Sgfv7bZkonp
TEPM8TE/hRZPOZDfMiyZ5d8btAw6pXzRAvqN4XCf0A+iGU6KGbSxNC9sfNDIPLrw9F7ECJIwKCDb
Qxlr29HVzl5pvJYZ4IKUIj1zg2WRFHd1PjxisSHRNtPOefZctfzhHl2B28hb76s4AdRUn9yIuAWx
2boUOpb34XU2GV1gOmE1YItnj5qM+XZUEWo6+gU4FkmDTv2YEMGBxYIwb0+innS9JwdVyKQhayg7
CAJM7aqFnhHr+P445+346EbZ4whrQ5pPzYxVJAtv8FkPliYwiMVczaJ8IapdVtBB0o0HK2WbYjle
iNgmFX1I4sVkGEQYpd6wME6N1SCpbSkJcaVcJ2PyMM37PChrF9HiHrMjJ+dOIeis75/QpMW1chcb
MY0+IhLnNWzuUZvGcJ51UAqmx7qvby2vqZdNPL6RCXBWmIHW9hM76NteVd/ytrIIAtxB2qOIK+5c
d+wXUh5Gtb1iHPwjbngow4DNfEkOjmOX+E2ULOEq9LWPhv9Ce2rRtvF1WMSbJLrTuxN8cwauoMaJ
gHbrRdd4vjXFxyRpQ+oI3zb2sQknTafP6xRbw+03qig2rs4CWcy6ynflSag6GzWZdg4QqMaMdoF1
MhqJa6jUCclN2bm3c0kSNd1VV30zU+PNmsF+IB6TTsGMGaezW39XFfqmiuIz2c+XCLauplPCFI1z
9BBmTLWE1JPmx7RztvMGx0yMmva4O4/Tb6KcVmQrVkMCuK5QA55Lna4scy0tupJmtrPD8EAJpYz6
DrgNnWvwa6M9Xb+XPnCujIVqAL2xlfwyy2E9J30YHAFIKxxyKFI2Ml2Ygajl9VWDpRjMHvNDfakg
21Br61Uz6b2KH3FSESvBxjVLPAQCQfWiBPBR60CDFNM8DoF2HryCDl6g20s1a895ChWuJHBdCiB5
U5bt1Giw6aoi5G6Gq5RgaITk6sWoHowwukkioOqYkICoo51fNA24L8O5B0NChm/0DeCv5tdRkfm1
RSd0agsCGwW1YGkdhWZtZ5OaKwIeYLRI7IgGSIELM5E1YuPhqSAxvOmlr4OjUbIpxyfGbRGF0a4p
mmNkqN1iP04JNVFysezmOnHzS0AOJZeVPmwG3dmBvzftNZJ9/bhhN+VI5dXp+n0Y86g6E8X8e3Ft
dOkthcHTLIG2qrWw9AskA3QX2W2rtsyI+NOmmr4Q/+vDfNs2jCgMfHKzIi50t0GCgGtst7PEc7Yw
zHNOz+zW79uCuZylrNkPlnxuu/ZNi5uNMdy8i5pmhW2K/rfAl7oEcQHz86YqSBqcE+k8vXwrdUgx
efAKDY9LAr3KUJrrpqquUwrTYGwOyXgN7O88S+d1fif30na2s95TUd5DdQvNH+GWyJGx+dAHx3dr
5iC1J5iEm9Dezc0rkgJehil9jOoy8J1wehNlcxWbYht1glDinAhCI33MXLrFRjq+ilThnZdSEzs0
5ecFy/PqK6E63TIZRz8v7Sc3FN8CIAQLxsZPoxmAtBtoTSdEIixD2bA8BKi71Odezjc++hMxhdku
9Wq8192DGUZLMNJQqi3j2h2hHyFBGnwXPwNRMhrqgux7AY8spEg3HD4hFToD7NesbZMllWm4MvtX
V06XyAAAILui3I6J/TrJmaofsrpMWfPWODmcMuF61L4DsFuwURXkpbiBks07sRypqJVqZj0mxsKI
AdnUW1c2RH0W9YVOWLlwg/pRF/rwRT9I+2zjhzsAJxADOFpCH940RhPhX7XpB6V4IqbR2TDKWnle
CfW4+CaNQ66NZzv8Sa7eWnf7AxNegcAVI03GE/ClLvOrs/lQNmVtk7dhyXtvFskpvdjT+ry3m39u
vALSTwOZxjHY+N9UaZRJTUksCfu8ulH8aZJUgSLf9BV3AXH2S0WYMF0JsaeH85UO8JPWNTkR1MQo
mthhvndlftnVSU2UNn4zxK5Gd5lXdsfQHueKfd5W5v2XW/svjvdRhek0wTQkEcebp8NGHe0dAOKN
KshlaEhal6s/b8beXSW/bcbIhmMjiMnM/dhBTtSqbFsHuWHdBusy1B7eb2xAvjxTgfYd/Cwy38j2
e0dj2+I5T7LoUt9lK2vZxe0XJ/PpPuqXk/lQQs5NryYEa8kXbT2msEK6SZ6USYF+JS9aNGqLsjoQ
zfpkMztedFl4UYHtUvMlZSJ5a/d+Zxb/1DKOBBR7GkFqNIE09WMHG9itCXuRJw624SFQ69sxVVcS
Lyw0gFVeIoDOXr+4DJ80fbGFabRhYFDg4P7QGgh1vDjuxGXQe2KC85rCjhSjRVflj9iUXgo5nAar
BlbYIILqNl8c/XcfEh/4l6N/qKrcugL/xDhtWY31GpHMwrCUdR2xiGqMK19ph+8iKDGRhwqx0Ld/
PvrvkJL5cnO137tD4Cg+VFFF0k868ItZD4CCoel8PSU8OJbamdWGHXRdXjxP3lYIUQOlIpSe2WRX
XRulvGQqjXht7pLZZNUTyFr/JEl2Q1wQnRKLHV0g2kcXPcb4H+Aj5tMmXtEE4mWZUGb+XvxFgkap
6wV0CEsUjJ5+1oQNpW1QEQk4gKZrio/33YQ97zQl1WCRVvcxve5EAyaqtQTjavyfIRlLRNfyNg20
8IsK1Zjvm9+edRf4DtsVj8iID23MLCjRSfeYBcrC+j6TCPRoHaXPcYGeLZpBsMN4MucSpB+Vn5N8
YPyf80pjKFN44oJ3f4VcZUUt/Vy22IBIr0RZVc8ViLYthw7aLY0G3ubKFaP3VeI198OMLJl7FLGl
XJtTtlFAyiyyHP3Vn++bz1YOOF/4j2fGDS/Iv1//rEt6r+5prvZ1dxgS7FqY9PK+O3w95/v0ULQc
MPjP8Cz1wyu4Zvg71QJpoqGO10jmYfm0h2p4HmvlqwaH/skXRu3+34f68H5tOmqMcghQQaKBUMIc
oYHuT4Z61lKx97KtEwABtF6B17HXEUtBFfLny/pplwt7Korw2RDO1f1wXc3MzpwuJMSjtjC5XAcC
VyTxHCl7CUUv7/XpOuiUI32Pfz5NnX2x/33g+Vv49b0bhr1sczpcaT5sxm7yVTNEZqXsnOY5MXZh
EK2/+KifXWyGgViHMMZiJfpwsQ27tYY85YjsLl9qpUHW7PeVeTPjxvMBG/D4I4e1nZIxO5uYWqrg
L87gszuLNg1zDpojszf/75+5RL8QFmwalwOKsHSSO1ukW4GKehFSj/mxeZW5I3jJkkp27oE4mvmG
3n1vkK3gsK1ncE+FDzDtz+f1xWm5H56t0WQ5zXNtoFge0ZSUK5xRj3KSkPPHL771T+yQDg1kgycL
HwJZmB/WUcdtVSiCdFXJPGGl0U9tXK+trL/PedXMHb1U9od4YrI10vIj92Yb6qyjY32mtF5VCSol
kd5XRn358zX4xCDMiZmzjIH+jv0bTtBEGNHHKDqXY3Hdapuel59OCl/ZXc+NmGblRNkTrav7qQQy
64R/bdP+30Iu/v+KyWUuNL+g/u+Mi8v//l9V9ntE7r//3r8pF+a/aMmqtD9JqnRpzbF+/Ztyof2L
ldXEFgkSj9g6i2P9F+VC+5cKX4P/g8mHIL05lfR/InIBZXNjcm6YYmcAxj+hXPy21WKcq3JqBjw8
R/8tM09ViQcUk6H4ao6YjbAkhSm1OAgDmPAwwcchQBeluYlrHj/IsqnJX+Sf/KKo/O35ns/CJmhO
5ZHD6fThmROJOfVJiPBXySHUVjVFMNI2uMpp/62hqF7+8i1d/7Xf+CPQAlEOLl+G2OxBaNx/WE4G
dxzwpFLsO8DBt5FEjkqEDElQLWGNIUpIc4QvWrj/2M7Mcc15WaFwtgjGmi/DL28UWCekdUxluMy1
n0PVTsskgvA+xPqT3TqHhL7xF9f1d3UOR+SbZXLMZACL5ocjksGMIMazQ5Tn6mpqW8/PY9jFnp3Q
RvBIa+miUwRMR9qu30bdkxq79r7O9R9dQwQLw/7rdkRzILsDrbCd6TAl+MdfBVdiToNWHXzuH8dI
xhA5aVVQ4tVFNPh1Baa/y5VzrNqnDijiNBW3fRDf/fmgv+8pDIbM9KFhzcHW+40uUkzDaItCAZEf
y3FjSeXYTMGVgiBnaSPHW6iCgKywO7nie2qp/3hWOB8dfyNCPCZ34Eb+fhsYzeTihwqIgCILBCZR
ri0MJyEML0yXYSZ+2MgBreSrW2HeJ/1t6z0f1USM5oFXQETw8VYAn96lqhSobU2Yz5m1dKwgQWds
M2mh0xijZ6FJHi69+ZEfMvSo5qStB7jLg237YHNtP2xd94sbYN5R/HZas9ke+xkquY/FLTGceosx
jKSbCHGp8KrbXBDu4jA+9NvevnYn/bWhb93QCvsP7gKeRnQVBosfbsq/fw9iSp0iZiO9lGo5rNlm
Bc8EgjxYzcT8ya6XeJ60xejdVwNhNH8+9mef+pdDf9zQlFo55FPCoRW93QSMRlGelY5P7A097TIn
wRQ6uogQEulK+O3Px/59h8OdwDAOpg9+AvU327DZdloRTaNYlm2coQVBdKm30H0M+6hVxk9ugzjU
zozPiGVq6nQV/wRQS7BGY91D8boOAgf2GfbhZQ1q78/n9tlNyjT5vdMBj+bjyhyizKZANCgkAqIp
sn5IZwtWTlorcv8/H+qzr4Cd1HuV79J8+vASoIHGAIMYbqTp3g4ssrIGPUJOUFKahBnV50mOHrNj
80m6eOb+fOzfWmwz6IdSfc7IxUr+keOExkp6gkiGpW3HzaoodXC4Wo1/qjtQ5aus1l+1VCx9/jx/
e9CAKQF4hb3D4//7vtabo0cUF2SdMVGYThW2rHHCKu2IjXCV16jsfii0IP1ows0kPSruUOY+a3Ow
ssr4nrQubRNTiWFbag71UN70rXE3AEjE+0y8kJbdpPy19TQMJbvi6I1uaIHxqjk0HdD1TlA2NIHz
g17EuczDK62wHoqKFnLcxde65eYzxlGsUq1nSfRaftuOhFepkbIcnOgkU/mE8ipY5Z72aLbeqhsJ
Z0jDcgmww9vptMJ7UI5zRdysRmk9QfbVQhUWPTGUC8V1sk1jNLVfj81bZlXp2tJJMjJM5WwwGCSK
j8/aFjTglXbau4oQqzYnjS4w0o0rBuImUuZkUbW2cfNd2WZSoqA/xCIzTpGBDbgdknOU60svTMnn
UBrGUxMY6ay31o0VW3tLfEdZmeNpcn4Wk5Gu8YYCMMVtsdBT+wiIWK5kiGoGqeEVcv2f1ohspYm/
K+5mVBDOSER5C4xr/hia6rpNTElaprJs3HqtBqm5xRA/x9xpR+mQb4Tln+QUst0wIHrbrl0Ok2zX
ajjl5IXhD6gd86SP2EE9L5I7IxM2sFNm087wE97/kYk7kvQ+MTeyfwmI2vzrcbTCqloZFv90MVt3
QL43oXeR2KtwGrgb3qg41jJEiA55QT6/uM4SW9/WbRIsRF8s2NZhVTbIbWhtjPnk3IM4FY6x0maF
tFbCYkZSliL22hDXg2JZD7MFO1R1I/pxO3SmelBlu6jqMONjpOZGn31lOoHzJIMsHE7Ut1omIam+
fB8y52VhrjryTvxm/hGy0VoNRhlvp6DdOoaSESIRMezCgtCoCSY6ZJWLpFSv8yzbtna1K7LkGxFl
8boqT4OAYDKl01uQ6d4ynJydiK0SFZxB+kjU8OV4zrFU5jzGVEk4W2Ncq6O8V1WpMSMwSSkl8EjO
W9tEbFqDBNiGaAo1HHBPTdEy8ED2awk4SxFmqyzFo1Fp6TGssSV05GVlmp5t7NysF0HhXbVKscsL
S2xz0a2doi13jUouRhNu6h4BpbsktpJZkBdmyzp3aZgkZPWNzaVRxx9F0b1iEbjRlIyEW/IYVUXf
y1Bcl7WarhtFFcsxU4tF6GknL09es3ntrUquvDvielEVVIGKjHx2dIOPb0ng/gn25Jy9A/H6Y2fV
9EzzyF3qolIWts6qCi4l3hDMtSdaRC7GVrkaYH/jfciI2NTDK93sPAhPMbmEsrt5338nRZYtGZMO
fqiHe+5jbJwmuXE4ZsJFD9CeLoSotp5CknCerbVHxPY2iJXYj3LFwWmvjyvTSh7e71+9IbaDHX9N
4nBIPoTRfR/TCH4oHqDcLfnSRF+jRzlIg1tCrXESdW3Ho6GEd22Z0eyIhN9nY77UnPapJOzJH5zY
8WNwk3WnW7ug74+9yZ7Z8MqRSfSaVmDvK1ne+2o9HitcL6SsZUrP09ECsA56Cp2kViecHCIn1ZPL
5YwZmLcMl31JXEukGpxWia+ssOTWTqbvOEG+WewTkRg90AZG6xGO5IZWtbopaQsVcX7JmLovI82M
kNTQgE5snjjFIM8katjoFg1ud6NQN2TRYWieaOdNk3nbd9ljarjDwfO6H2lPK3WMsas1o7UNkH7Q
vua7n7QgWsq29hYFE/m1kQ7fo4mlQGCF1/o0Xr3f8U7fYBpl1cha5Uko1YOpiG6Z5XP0m5nzHjft
eO2+s42j4ehp8/00r0oIyfaTq5XA1TJEBdYmiTk3ievf1oY5xSsfMLgbksBPcnSQ0ysLr/NgEMTe
qhlkucatra+m/iW02w6PI/tqolh4h+nDTs9iwLOucsykM2wG99oLWsz5LX8f3dGlo1DgRtF4uLNV
DpfAkQgXkwYOAKwe8kNJ9SkHNBMDYz6Ce1YJNdUmTxEWjMb40xnduyYxRt+uY77wfRfMXlb7sc+N
ejMoZCrBY8KGTEOHkpKluIyqS1nl+mb8WdZhtFLwwaYDwXTpvNuB63xLGOdj6yGYD6wy3yj997Hs
XtR2ItUGOJVfNOa30S61DUEXBE8G8UlV82srrg8d7256hrgFNPp3Gxu7JRZWqLQur3Nk6byG4zpZ
whggDA2/7eL9tgvTaPQtk1gfRvLvy3Dl9cahy4vXIVNLH1bGuR7Sfhl5ORmmGNgDwa6Iu4eLkrnQ
EacrzVVUn7bFHPADgQIwBcN164Fs5HJZFVOy6l31nJQaOR2heGpJZ16MNmKfabzuGiJaQFnsNL3s
/CqxuJTuOi8jYzsM3ugrxssIk3GsLG4RrYiXogjB8rap3OMjKvdjnalrnThWDNnFnvvtPrXc3VRF
/VZ2QXTg7THaBfCEO8fMnJ1qwlcwbHFrmG9ur3VEk7L3l1K5TqOChVmrV0ZC0mXq9skyRIqzRKJh
kmHvqbtJSxYTGmGfiDXjqkwrZy9m4jy701dr7kaOE9mo0Y3nltkOlt9bXJrNlvAKsYdhPxvFs6u0
rrbOZKtHuwb30FRtvMok9wYIKOAg5Sns8/4Umfd6MdyMdiYfMWOn3MzVDSsP3grwlSAKle+xUo1+
XdhHqZtvXp1cNWsVh8bCE7rzren7ZDUpvX3ikyaQrGuSiKbmyTaB45iTySszlc7SqwvvXMQjIg6T
DE2j7cuVWVcBTJWyvsZJQSc6492Uq0G5y5zRW4O4IlDOUQgWVxV7qw+aeaWnzcoiJQ7pBI6f1gzj
s8IL+WwLPBZW55lHOOXNvBfrYrvxG4ryY+Cgh1JRdjX5s9lyG5MfqG3UrN6ZfTnsbJOKS8ms8Ltu
FpM/OWHPYslTmAzkb2TsrwipV29UPbozpMD5324zpdJ5rRKVbE11eWu53QP+mWjrobyClqMMO6Ct
O7W2+p3sem/V8haOyyq8s+RDVCJUUG19tgWOu9RKDXIGLNgSpfM4Dv3ke5GINtC9Fk6H+M3NuYBm
70ynElvgXz+6qXPXQa8VmHD5b66OzFiU9EwiBbBnZqndahpJNZr5IeyqyKHKPNGsY9kSwzr/cIfJ
3KhElTJudQXspVRRTzhJ1/1g/fuPTNRDO0DeeLuV+NyF3XdP5PeAzKvdpEz3Ejf6OkrGAxy77NCP
GukS8bVZRMqFLZjO1vemaNV8C3liVk4Rg1OkZnYIC5kf/ue3mWSEOdg79Mz5sgNcveopVE7aVJ6D
ptxLdV+pVbuJR2bi9TQdGrdqvssoS3xPJuMdc9l6hfMLfkaX3OuRtRuKNjo3FkCT3Muv+6QnwM9T
rEOqf+tHp3zQoLVxw1R4vfO2fDADI9lCIM1W6rDvpO49ebn0h3TyXtU4YGHG0XCPz0xdZEmFhq1O
xrNCusjayPLyqrPMcG2lXnitqvXMv+nM67psslVLIPuik5m20Tw3PNRuNoC6y49B7qlHT9RqC+qE
X77/GHntruAWXxtz1wGSfPMSsjOtukQ8aQlp5fAUrEPLe+yKtab1Y6cVBxNQz6rs3+QcFLxgonl2
Qk8+mfqU+ppdG7eti6K/yYruWNCZ2kduPm5EnDHQMI2Qqa1hPGRInpS8OUxxZF6ZIGHvzXGjYsze
G6la7sk90vwJPzi5WeyUnFw9iMyEZ9J78SkeAvuunpJT0hSHuI7FHX9S36iRZ6+9jDMHtuCDTQ8g
r5LRSuJCeW+NzlYNRXatcMUP7FInHKJAArpCdKe5nrro7rCNo7y7BZxQfEvS5/f/GvaRcwUX6IJE
xLyUrskR7ZTg5vm3I35goBQeq0LkmJfCGwje0pNpW+qhianEwUM8lSAVisHZjoFzV4k2uVS9op14
xG/ZV2WrgfBCkcXPWW88iaLlddXo9EKAx8ceCQmNNj6TZFpD2ZtU1M4EeyP3xeNSn97v5MFZhzTz
DojvqbmSdgV2f/blg65ozeY01o2+RZyU+mZgTks1zbZB7NjbybG6XQdpxzOld6o05TBYE2PO+Xed
IcMlHQPopGodn0ONHypNBN/wxnhVBVm8B6/o3rKiPeoJvVM9allWNcXvSp7EIcu/F07uoDjWonPg
3Ze58FbBEBdHbsXHbCRsvBzYwYNmWifJcBc2THTa8TkSSDNHuOd6cB4HdHQygPeSGv2KicNzahEe
bBXyySUSbt2NZe1HCvi9wQwftCS8CYUSr8XIA8Auy3pCB76u9DDyNTcgzRskTWeTpu3osfKNaNVD
1Kf6D70teAX3prGzgvBk0ZXchXp260SoTmsTZWEazTgK/d7J+bZSxzcb8c2Oh5OpsJqo4zEa63uF
oNY0DZ550/1MU/ZRrP8HkpSfvVg/OXVSnjwYE6nNpXe1pCZKLFpaIkkPla5u0jIqdoqKOX0MzG3f
0hnDNUpimspX3hQe8b8x4u2213ycy4S2mtlWFniX+zg39wjtnUXtUg1WQwUWOyRbxwzYNiv5z7ig
4FfYNI5ZDJOHrkMGT3fZDK1ftUkMQVGMC90jb7DOowCqnAAGFbgUPWwb8mJAKahQSoKcYvrWmIMf
28ZGrYDoGQQM+oj7GjqGarUvbAuglrBXhiClpKXbKmi6+XXbEOBtEyeTjP0b+yzkDlrygm5/pzcI
afqEeszmD0bCVFeRRV08lfk3gjfu89sg8cJ9oKCUopnZbIamyLcR2/xNV4cPY2Lqp9CBAhHzYXJE
9xt1CKZNpe9NkS7H0BZbJzbkekqM+6LrHTIXCFUIxITzkCmUPxhTvJMxEZTiR4tNdg9bcVjoKlJc
S770easwAwZAVYwz1zD71gSuDY2fp4LI4FVlFmdgVSX2RN31ja4/0kF2fbUQI//yQKJpLPZqkW9C
61bkxsDk1opXVJAEe/VTQd5dfGt4NTizYNwNObqiMkQSIkPKomrddkL6hAodVdF3R22yez+zKN1t
jTWxuUddTeq50Cc23NldAjZhExKa6A9Jp/sQHX+KAq4IuJ23bP7IBIYvDZFUSws6w5ClPsiEx1rG
P01iplURX0IYGkiXE524zBkwkoMDlNJdpemdowXdghiye5dW+lZIcT3o8B1KhxZuX2ZrV8YPbEKe
03JIF2QXbLJ6lUThOY/m/OOXsJSH2hDHXCMcxVTRJacTFTMBqiOoGEMn3VdFr2Izl0HelF0IWWUU
5ti5ryj9Ti2DnYp6BfvGpmmiN3XqVVIo+m9Y6MnTZTZM+Tmoa/DxFYXIcMjsgcjGxPGdZIzWbolS
Jk+as5jZBYq487Qw4KVoEL8+J3436nfVqVjB9OsRhJxvm62+RHt4Bfwx8/WYJCACO84mGnqTfXOh
74k1lCxI6oHY22UTmc946QEJZc23iITNcEgIXXHnOGIFmqRSHCgYEQKHmu7TfXpRkvJm/pBU4iSY
n6JRHEUxLrSpJxcCaNgWd80TnpIRrEF1pFldsmjHJKPl8OYmPR0o2yJ94SjHuM6GVVfBtLRN8OU2
QREEZ2pt2viBYnODxzTFRMtqtVfd/qHqp9egnW5EXWbLFpGF3Xs/md0Soam5If2GoF3UJg+pw91N
LPAPFtZwWeum2CnI2zed1A46bollOkfIRlMkT4557i1MFFuj4DxG4ZFf1h/tgLZDpeZ3zTk12wR4
vbfUXWwW870gDYiDiU3frWMNnop8WTXFLkr1rQGZMy4gVZTNTVhnP1xEI4uhMeGZ5GmyNEX2o4xD
9z4ygIe4+kNQjDe1gzUvbXt/kApq99zhEteI3dGg0eZMtqVWyDUwwovZs7II+owLJXJubVW+Dop3
7IWKWSB9gKW7ZfanIteWlDiZcWcj2t0VudufuuZ755Xt0TtyNwU4m4qVOmZHdNnKCSgBmEydrJes
Z35h61Lucs1tl2OT9A+DSkBtpHAbxziRFIdBJ6VhsXOLMWN/Na1LXoLLZN6XFFbvHoMQDzxnEAHe
UtKzN9Irdcuj3lfnluC2FbNzk1BR82AmhbuKbP0hcaonm8j4jVIVGC/Y0iqHLOioURs8h3z3eb3S
Ai8+pGzgZaTLnZtFszVAniyR+aEznUPR0HPsrGevLRJoYYqx6seXNuiVK2ETKxu76pWwavJLQXvd
sa2WZ8frr5L5dzyV61IhC7Vy7XZVgs8koJeM5TBKxfn9hyAW4jAGCnf10PBGqNNki2Xv2e5a9042
+VPhUPbqsqw3XNxkL4kmXwZmTvi6RNAXt1KsnYFdax+K+Ib5drcuK6VeV2ntl2JYxzVJmHG1pNlx
NJCoc4LZYwFyZqlKBbah1v+0veppVNp6Lwo14wbr45Wcs8xip0t3qpODTi2qq1quFLwxK4hj+l3i
mCbWJwJY9ZgEpflXNl4pNgpttoEUtWXefWZMCBxrLu7jMjOpFqelniS0HvCRbKMkXycuBC32jLQM
kS1lEdk7WDIeLJm+2Z1UCK+fgEcK41Um6aUaiLOXCXvovgOkOZK8zsrPOzz9HomqZPtRXA15dkGy
fxGSBlJMjzyhUQVapPhOyuiyq8qO3mewKnqwb1GBDLLn2joJMFsbQ0GvfQ8j2S71MtoSCBWu9A5d
bdW4vjXHF1uTiunH0JWFM1BhuG2U8DrxokUMiqhXSQlQPGKi0eDBlKFJ4EhPW2PePSZVwGPamoek
Sy8IwY/1ABTArGKbJ3k8GcNEmvpgH908vCP259DE07gijHZtJUlC1zbeOhpAGRy02qYYgqtxgBMI
IK3W4Hqaw7kuZl6BZDvCIJ1yi4pfI9UbTaIfxmW/GdnAgANVty3zJHMIx62tmLuxZasjeFCZKgEB
AQpYTsV4StG44sMk7hfB+8rRe2KATFjRo0VweoVmYgEd4VjyMiIPCU5nyyaNNWMcPYB2UrPXJIHH
DEFMBfgcOUlGlIHCsyUNrdhO9iKX2y4zjnqsy1XOkEfLFnYy2Ms66Z5pWRhs6yLaVIY8Guktijjv
4E3UpXXTnFvogGz45bQL9PlWwYZCMVQY8HxIxw2tB7MNj4VCJ6DLoCpYRfE0/R/uzmy5bS3bsl+E
DPTNK0Gwp0T1sl8QtiWh7zfar68BOOMeW/K1IrPqqTIieUyQFEi0e68155jQ7uzMufZJJx4YNcy7
NIQKnacgeXI8Vf0mS2hbYkYljzwkZGouEv29qad/ULFgWZcRseDGnU0C73HMJUiRgDQLQqHkoveU
0PrOlRrFfJ+dq/n0GvEHu9VjqAju9UaRrSN60jBoJDeR26OSSwQjYYBfRckEi10RFEGj4TahdNyh
KwZBZ9SeWeDZauFBMh45BWX3Zf5jvWGzU4b2FmxfJQSJhAbiAhpQfdAkm7wHSBinYq/m1mtBEdx1
OgOoZpSv9fHYULCEwugDp5QC7GsU14POgW4rmcrPruf/WwnZ/285SYS8oWb6q4asEa/190KI1/xd
WtLPz/7UkamoxYgl5ND6KfvSEIf+W0em/2sO55HJ1OQ8UZ1fZGTmvzR6vTgGHA1TF7ST/5GRmdq/
SGdzFIQgi7YXw+h/ICP7cOSDXAGzTr1VnwEh7/VbvTTUsjNSP08UGHM2SC/f2gvxUCvyZ43sWQP7
Wxt7XhXtevKiVIsu+jupGL2t1gRZlXn91JzVQQAX7JxbDGB4Plllfl1p9Ukp3faHhCNv/h7j2D5K
tAwdHGjKEP6IrZKaQvP9l712+fkNftWUfdQUvftis7ThF3FXKamQvCgleNztdjH9NmnIbvV+ZQfr
OWdOK7iWA32DFvv3FX/QEszr1czZpIGqDN/f7+sd7NJSYTJmIL2063qw9qioHzLhrNPkLUnCp7+v
7Y97+pe1vZMod2M4aknM2sSkbg15upcnmqBYIVStvPlPV4W03ZE1nEG6YzFN+/2HBXFqwl23Ms/S
q4semrSu8ps6VEiiKT4T/XIivDuqUGLZpkFRD0P4B/H+fBz1o83MNmkZkA4h1bT0kJj1EV3Atc6k
vh7Ge4pdC42k9NPDhIX97z/344HtqBjSkUEye3ewEPz+c6GyWX1l0PZyCvFVBrqLA3ETT9VzY02b
PpyuE+lTAtUH9afCOtnIGgmvSILey5AyqelrkWIL7R2J+ZN1m6v6E7qBx3kzN7303Gv0N/uvFNvf
DD3/RNX9h1NmXj26FEQpjk7g7O8/Oc3kKR4A6XiD6mwy+BzzqjujvBj4qKTc9+LIeWYqetey7O9b
++NZA8OIPa2i79c1JsS/r9oyYz2qDIXCMGnHLZeptI4lkOj1aT66ZKd9+fv6PqiN2NIa/hwuXJx/
H85S2x8memLALeG/Irn5VgimCYmyAyxIQ08+yFWJxdP6ZEjy8Wz9fa3vNnA2VDpVTtZqm/kPOzJP
Tq9CP7fXhhR+guD60w80cAzoaIgtFMXvNmiTNF07AgRlNrYK6n4T+egW0A+mNA7CStm2Vntbt/r1
3zfrn34gZy3KarScs0Pz990Y2n5UJjG7kY4ljMpqE0AMijWaB333ybb80/nJz9MRMyHW/iC/DwhB
qlrKRZ7eZp4JJdrSIyIR8lNWhBtb6d0+jz/Zpn9eJbQtHbUorIZ3l4QkMNUB/lhGRzLYOknzXOTN
CdrWmkrTLpT8rTFjRf++RT+cGJyQKHJ1IpdwoMj2u9uJH2HjsZXWwXunuZKpeYNBNnvvmcyilbL/
RAj3Yf+9W9u7AxSGVZsHBdqPxiyO5sSMJuh25th5ws8++WEfNua8KtuCeESHB+n3O73f6GixMviZ
swbOZhtPHeTszGGKkcpuuAvwn/0X29HBLUyQxXzCv9t3QSDqKk1zpEKxdq9Y0TrT1e9m8SWfe4L6
9IlFdB5c/DYq4seZsq1DWkFC+wE2qcYO8+SumIVJ9nGWx83b7/Mf9dGDMq8H6TyEHSo6XM1+P9/M
cDQqa2Q9zMx2mhrievdC+AvM2pJRv8aUuo2kaSNh56eH5Ubm+MkJ/+Ey8+4LvDs8zUYkcSuxWSF+
06Z5HHL/WpOZyaiAvPM3IQdXg/5pRNoH7eS7tb47TIta9nEFs9ac3kMKjJaI2fsQ3fZ8ubkaDRgm
NHMpDf3nxxBwJfBkhCV+9CmQ+hTWk1Q7a6rnt2ronzRoHAbuVwPIxGo+K/++vj8dRdY8smbPakw0
5uHCL0NYdbAreCA9Z6OS7xoH/DX7UxLm7v9uNe9uFXbhBw3QJGddWiT3aj2I5NgdiQr4+2o+MvPY
a5YNKwfCJuPjRQf9y89JJV0EutVwHyLjegjKXSJXB60wdrWiE4uB/kHKvFioSE0dz250F1yQCyd5
HyNHWjVVttM7WhgawS+SBmm9I5dA2dht/BaVwUVKzrI+XZtiOJBkQLOVPOumuJ+4gAUcGaXlbNQI
kFCeHzUYbkzFPrkhfRw+Lb+P2i+KfmxC751qcVxlYWOX/L5A2mnRifYqGObQO6EZ33Vqt8uGzeeX
mj9dRxmfGtwBDa4577XLSEP6LCk4KBFII8klh4It51jVVlWiFRaWU5xG/815wCAVj4AK5myRNv+y
I/PO6Ym94IAJasdN6eyubKpwc1KaOlhrE5TG34+cP92V7Hl+iQId49b7++5oh040ypwHGVpsfVbd
0WswnS9h5nySOPinjUl8mU62ITVMZM6/n3FtllalXZskbIjI82tta5jlvqrT7XzkIczZUNb/ZFr1
2SrnK+wvGxOvQzNEEvOLjG4mMrKDlgFlQ2mr0IA38Fnbn9yb/rg1//mN74X2g6p0lj3wG4k4uHQR
wjcu0BIN1M/vTx9F7pwSNoYOTgoMtJBKf/9xcUxdLi8sJk8QAJtkuESi3ya0a5YDVVGuc8Qo5JxQ
EYxLV66j7ZxcmYQBcWaooZOnMC/3caps5ktFZ6Mv6eX/4g7261d8t8ubLDMNaYYxN4D8W2HBbtUQ
lNCY1c9j2l45YefNu+Lvh/Sf9/o/G+bdXlcy4CHsBnvNPOcq6MaVzjVpDu+YZ5VDRxOAg+3vq/zT
rZrZtMn/mFnz8Pu+qIciIjDBYZVcAsNePo5Oc5gvu1E6nqoJIGRXXNNG/eSUUjl3+MvvR0MO2YBk
iGO1o/D1+5pBpQ4QM9C5x0jgViqdgTb6ppOIEI+nJsq/GEMH/ku6y3GWoyM1UnqI9tuoBq7IzHuz
6/YZSRjrmP+GuBkaAqSiULpPFfmlNy5RL28nXUC5lsWVOWuS+tapV75GZTUafigd/iGl1QE4OeoN
Vt7rGZIbjcWTjJZtw7X6XE6+p7ZoDCPQxJGc0y32b0Fsn0kTb1dlax79EI6raL5WrbhJyDcTsbXh
G4mKmD4GWqCERUBNPr6dtPbRJCosULE5aHmorAkzeGOE5EJSDVa66L9VknopdVItRAnLriX/g0DA
uHFleEEr3ZARaihCW+WG9eI3wYU8JEjCwnfN3L4x8XXTtrvtJCjFBpm3K+kOzcwlYeaFgF//KrfD
QyH1tEnyEI2hVe5LXbotJOMtbZwQ/md/H3T2uh2DLe28+1CSX2o/etYMZdMN6CcqE1wz0UEzRrJ3
nRJ9jVE0P9Tkfg6Xm/p2rVEDmBfpPeDdvqA/2zkptHqPFCfBYavt0HfVLjUGeDEaYSNR91YmHflm
SkCrfKxfVSN6yQJ9FwdcDHy/fDSyQVvVyQsZLw1JJPQaJaO6RqGLJWZ4YWZ0skn+joyTAq3LyklJ
dZLhNhPd99GCAJNucx9JfOgnX/0BmF0e129KU75NpYGBMt5VEtbKTodOgsPs+xDz7ZL2kg/5C9gP
eYWY5lwoqYbCAIEFejfaU2RtrzKsC5iBX+hKr2TSDKqQNgh5qTFxtMDb4m0AHC4ejpOjXkQZP0VZ
+pBqTuAOc1OyRGoQGAn4sQ4RqKzJaOSfS1G/OBz05EEYK3kC41qG3Q7VzTa2mvs+br/M9NvOEMco
175HZnomu+l70Q57faC4CmHY7sevRk1wXP09Dsr7zCQeqs2/SmV9N7gt2mV3OWaH9gikAxEGx5vA
TojENnlMs2YjtcNbNs9HUPlvfdNZIQSDodJPPwI0g/Rlm5mj5ZLrSxRtqUfuIA3nmW1XOgp9KP9M
hMraCeuT6SQbXRiH+QtXI7I8ywofldr5mqUTdxTpqqNctyJG4NbKYbQxl1xVcvpVgVoRsbczGENk
qzhY+wiFGg0b0UgUrDtbRlxbcj1EG+9lrbIDMHedDcZNF2c0EfPgxc60J/LI7sKyk2nXG65qJU92
1p+NrL5v/eRtJKtED4IvSpEdjLLE2eR2FgpSVUdC7zxXcvvQtCZs5iE5V6+THrwx6f1ad/5ex2KU
jwK5r7+uUnTtMUYCnzRJX+g7ZnnHyRZnObHoVbO6Ag2M4NC3yDEybHJ6xqcCQDmhZGn16ijxVwRk
j/OfEiberrBpHiwp2Qf8+DhMt6mhbi1yw1eNEUpr3YJWlNbpPqOFSa6Ncdf1nPo9Sctl+NQawazP
gVioGhxeY/I89dtUQ55N6KxYlYHxllsvrZySakdeFdEpt/OJDVMlWiEJvqAV+pH26Zz4V6FH6sVz
/2b3prVK4VqgQUIgPnEoNBP4AqAeyMrVTReqm0ru9ZXflMq6R3nCZGR0mV4DvAinO5tOYRYj2Ipx
hnIAlT+CWPlWQRxENYFwK5JfK/CMvn3FHZZ3kgM7AQ4MnOI7fd5VWHdf+gHFo1o+GwOW5kZR3saA
5BOyCFfzQZXMR4gsTgYDA65M+B8M+XZKk9sKKqVrDuP+LYLa01nFHMViV1y2QrK80psif4009bHX
oAT1sPpXOKO2pW6eg8Z88bNngyYAcR+CPB7tKWok+HUcSSqjLiv29RXmTyZC9TmRbEYktCcH6WDW
4otlpDrcQz13wS83+BLrI6pLfHFuZYz4wkaIipl9VUr+njQUTKx4qYmkQQkFrBIMo+Bkd/ZVn/+o
+rZYGUBqYfKgn5tvehIXCc1H0yo1UBrpLW37oXjVsVlppv/kcFK2TdmtZWX6pujSpi1NpBHzPcQQ
X9KSUXEev46OcRcqARkzzTUBJWDXVf1ZLfADRUg2V5JEFxqtnUfoRlupm1SNt7h5ZoMrMlPJisjQ
w8NjNU+VPLp6Yh1AP46rgWyXlWxI9PULiTPQhE55aRIrBYlPrRQ4Wb9yUlJl8nAYV8aFCiMGD15s
zpYV7wS2bRCjVbFWI33gBJ7u1JTFyylhGfu6k79qNcgmFNTTUD7AKqH+GhyQpT5TzfluQk9tjBFq
sbquufor9joX2jWBYZY+bUuVawz31ZpAAR0BO2e8QgYSbfXgqTD0OzOPq5WsVA8lzGyGmP6PrsRc
UtTPMzBEq+Mbv9Rdu5ZPUHWqFRbEhlhz5K1dRVtdicJxUwUoE+yS8ybBHYIIXoFJYL/gppvWxAxS
aURxqCZgHMP065CbMpGVKEAmPeXOLzGXrrkZF8J4GIz2HlkvXL609wj8xUKZbdpayna9bIoNYa5X
QiK4RQ80eduSbCrVerhxIhr4I+TdzioTct7we/dOOG3kiJtjoZX2ZmxtkiV7S11XzSNYW9XtsSHs
6/gkcu5gQjH8YyXMs+KTd0Wd+Ns4mtuyDC1vRt9qaEVIW0QmFFo7ALkQFc3cILVxOme1xdjQlvd9
0aG8U4XitmGEZkFNT72GMbCOW/wdyroIFeCXPWXmvCOkQ7+KYqK6kpGOujVi0+xbLEwmewLHUHaS
83qNIZqjXEz8RXx+Yj43YnV4ySJwitAxxcpU6nCdq6eqkdqbUkrQSpT5xo6SmzjtTa9hM6vmLHCK
puuMsYVlcXdg675p2G3WdTwqXhfVL0KdxVscu3ipLVcWbMeoIdcJM+gqx4WyqZLiB7mz2O5j9Ke6
NCNGp+sIx9oWh2cPTxhDi5QifpQUYnS0fA25Q8WANKF1xnLk0WH0ErOYVlY6PstjdJwMDBBdjtks
nWwcITN8KsLzQ/xDPicgGqvFXhwadYTKCqRCFZQ5o6VEd80p2BQNyZMdTFsPEfdKNo/OYGobPZ6j
tIomI0acG3OOJAXVSE3OLubomoC3tidGOnWyBwSezOM4IipmAm6VNQ3DezoAOQ5ZvEzBBspQxu14
Ruqi4Sv7b46MKnCSu8Qba9R64EETz/5ajDhthJyqVw1VlH0uF1eFo6F1kMZyrQ9azLUI4TtbXor8
dUqGmxf1Buh5KESeZk67So4J91KMLybKvpUjtccmDDf+cBrUMvhih8ig7Vp3oyqM3ZZEwzVz8tUo
Qw9NDf1rFsVkobZNwG5s17rxLApSFbOhjRnKI35M4zbcFSiYVIec6ayt7zAqbevYLg54g59qAoE9
MyXyPLupBSpzKWGgrqfJgxIgRgb7LVxMI4qrYCbVE9StisPVNSNQZflWkt/K67Eyud+0z2agI9iY
5TkUkRFq9l4/a1582LIMP8Q20+vnTZmlHHeokja9dT8EvrGmCGa7OBcCFxA0F9bIvyYtpfc0iWPf
H7V9EaUXYvLCn+lacBX0NVmwU84XnddI9sIO307ljrn1iPHpxLAomPlekK2HdlwHXGeINnXueosx
FUYc9n/DACJwLmqsf2l9+yD7BgGZfKsV54BKklTwEI3BnitJv+7lKvH0JHxWGjaNQwPei1vrAEqW
2QERD8JEg2z74wuDc31dmEHhVpFeeoNZkhlXYJUvx8mVoio62GSUFpGBQlDTalceZRuPYwF0NHoI
m4KEtg4ba43muJG/6nr87FfSTWpL6hZd/aNop0cTndpKrzptk+vnyCaolilbUePEtXPlJU4BZpsV
OTJjkNmbaSYxt0ytVqHETLHUMChKgU+cooFWPA23okFhTtorANCwowDnZpb1KNA6uUYJL5C4mZjZ
tn6qxvRKG/GChmaLKzd9CxpxpfvcuCaZsVLW9bknC879sFYwt/R7FbmcS3aA4lV1fcToEiGrmh6a
TDnSurkzJ/wjVui7NB4jvIgo7qWKqGzJwlImZV/6siTQpiSqtSgdmNqSfaVn4DVqarvESzP/y8W2
kl6N1Ch2YxT9yOKBGaMuoVmAKLUyOzG6DrF7K8xvjBtsgLmJ5Mgbq+pJa5qEujGnCTCw3GVr2SGL
N3GUyIsHMNVoPRMvAq/j0n4mslqwt8z4ReP0IGIInaJVrTEcrHXKcFuYamjLc5vQYC5h26mDSE4A
MUlj5Y5hi4rv2LKQoRX465tgx/YTrhLrZ+TSXHcm58kvTdrUjQbNnCS2tWwBSMtMsvrkNNfdJHUM
L6xSyaMJ/tDlzoPB95gT/DbOKHlY6CvPjDV5beTNIwlS4AIMNP5Vb1Zrw0m9Amu8l3Xh4GLIlXp9
2NIBwLQdQD1gdEbtHlKvgRsu719qIfmboUo0d6ooB6S5GD1ybbw699ONXgS3eie++blPel4HK31A
Bw6b/as0oVHEaP4SKcGmbGVWrOcdcknuldqUbBoQe5JTxeumtwe3S5vcw4TmryxkAaPO+LKrYBuE
ZhVvlT74RqkHJLZKDC+Ix3OJa2VrF90X2wmljdk697rcFDsjnM4JAPI9EdDo+K34gCp21U+aekKr
7OKIcnZha37DyLpNMU4rU4sgVm9f2N1I+uqEXMkeS4g1xQoVdKSMFEU010Y9tqNe+5ZKFrfofLI3
cnPdxDV5jVmBN5i4Safh51bIkGebH1ebPC3BFVSTvRJywdk1m2LK2iY2FFyNoszTfIvbTRYirmnI
Gh4qUOX7MIetjK5NxoSey+tw2MpWjQshMd1RT17x/JWbKGI+kOfTrmCQxxaGhB0hkF5bOXrncdL2
hJo9ggWYxuhWrjsB0dOGGF8HHFj4Ul3QQ0nTHwhtJ680Cq1XgxEP8ykVv398yDPlPDFdSHX4F47f
bSez/t406qEIRmWtFCm7ELS7pEXRaqqHbAMLn+FVR9qYnjs7HfUxd0LdVaFium1XfrOM+pVkPiaA
HVpkO5S+F90G4P8rxZVDEJoHXwgBk7XGXGiXXwV2alDio8EUulQhSSSVx10bYEYqEY2UPYdCnodn
ZrfVE3wy0aA+TFVWrsI+fagj0BqQv25jPfmu+Npj3kftSeClWQ3Di+jD586GIC+N0zHpaXePXQNg
uWHEjlI8C84tAerrYg4OBtBUeSKWdJcwNTfAur3StAkFpE+1wxrMR/JOM9WPV01OYaSox32pJRk4
ABlEQTldWl++6S3pvnCKo1ISxmtKY8TFJL0VxEG2SdVjvPYvlq8expQ8HhMFeKF1uQtNI6JWmiJ9
bdWnzE8udonvIG5xnC17XW6kg29Y/sZKSUJUMXQ0lnRXi8jeKtRwUGtvRI7kOSHQDMSZRZnNbdXO
AFWBglsRADSC6tGB1cB9zLPMmqCA0u82ecXky5KegkExuQZb6170V3rY7YmzX08R9uGwHDF1VU9A
7ucd6by23zsKpSBBIOFrDcWMSi9e6xkAgHwLZXWmRbuk2SiyRZgYAbltZ4aeVHNZEqHmluOrDqyI
+oatM2K3rwxUb7TpusDtHcIUQ33TGcFbY+H+aEtaarHD0JL/D7NEiw/dLA8IiN80kSsHkRTGz0Wa
xLiwq5WrZZFK9OQlRET7z2eirAxPk8juE78+EDfjX8qJgxcbHlmzJnFuPXUURx/CE9e+4OdD0hQh
vgAelmX/PF3+tSxjAli4mS6V//tn/3lzi4blUBIYGVh6cm6b65Kz+7w8tIkmndVCo7JDwniKeGus
tpJcQwj9501wXPKN3JXa6uc7f77ul0F2rvVz1RlQ+unAMOdCeL79+Z7l0/m8nlgQaQ2/jknJ76td
niKtyc9OTxRqoyRHApQA+zt5uf3nvSgP9E3Vc37g+a2OTgnnqzY7+0sj1a9y7sc31HnsqzwneWBZ
Xo9S5tKHz885JBbMBfqtz23zSytzFAp6B/tRG+QneCarZblZNvWW23iEP4RUhJR5Kd6ZVrnuQDrp
VtkcAyNXGYOXpnoVKzekt53sJiAXSQrtvY8r5Gp5CGIV35PStVvyOeTV4FscXlEceaJLhq85c8RQ
zoofJIU9l4ozXxskB72P8C9KzHGhCUI/eq4IDJADsn+riLkBlozCKRHmtJELyKLb1egwVuz4C+HJ
8k1YZPJN1Gn2XjLZcoBhxlNqkqeh+fI5mx9y1HrnDDiQGxhyAH1hfgEnJBtceI2m4saNIPU1YVdv
8dAmMjWDST4ZDRwh8EAq2fOXNtLMW0vJwh3aafy6QYxZXlR7o2FO4YSB7+n1WGJYCVvoIeq00e3Y
RKuvOJthwpyrdlJ3hlzjOsoggOoohNgJJl9gZTwDAbWyrxyp2CnaZIwwo6SRNEHKjHkUPrT6XaXZ
/rdy1PeQa46AEvxTg/3+okb4GEvHPy4POCbOBl6ybTuG2RHqeHYkrrpbaTVB5lkVXBotlwQeVupL
8AtuTTPt74m3JncpMmAmFlwpGsPoHlKZm/9m6jVzY0QxqSapFWBun+agk7pZZY246SO85p2MQwE3
zHGcuO4WkfU9KmPmYzRFtvOge9/E2l3UCIuiFpnKMxkddFxQn9okqb0ytWXiE3j680Gb/v2vCTTs
Wq3gojBvd86D1TnnUt/Wllydfy6ZWoXR9vJiaI5Us1ISlnUVwmRK85OBln1Xl62AMmE6hzBTrDsn
NicGNsQn+HZh3ZFILl9gOXjLi8sHUjEgds3y07JI0yp5M0YxPc75r/XcJrhixD9f/PkXuQFWWTyd
l2dD3Wi48UBGLU9j9IDnbrTvl2ccIm+0fJSjOYYvVKg1MCmmdesXs3hezV+XZ6Od2bdSxX1ZSu0G
CS7vMOQ0vSKO4LS8uCzKpIlChe7U2+VpnDtYdPGREK7H7ayvw8qrM3/yllcrqbVu9fFZiys8WeZc
1p+vstLvD7kCQmJdWBSBbAlsJXoSiBRDFmE9bUqCPtp2uPTcoi+OTKE3Hi6MGvrLsjh06EJIYeBs
l2XLq0blpDuFPseqlAwSoJeF5XBKe1m9Xp4sD4VdpS5ozmhrklSJm5DY+ckR5Q25hImXMY4FYsjT
ZZmiGKPXWta4LkYTOyBZQhFTc3AnECN4HtfRBBungvf4P5/BBZ5s+8YRGE7n9+hZpW5DNWPwUT6B
hijOUpMWZ7/s/v2vZVlNaPfOTpSHd8uX92JC2dh0Wh6t7psvteKlxHO+IqBVHOKpu+urqbhUtRXv
hxirTDs/XZZZRcFN0STdQqmVA+nJBXGmLKKQGuzUmObB8vSfDwyxOOG89I/Lx5flVdQE2yHAk0HL
N3JWyyu43DZWbaMOn/9calM4AQ+QeJ3o5cPyIEOOOBAx9uvT5QUQahNwrP/tZYeGYpipw2Z5c728
efkzyyf++fucRd+mTuTHrMLDl2I2j5xEhdekDPG6i32DIUijXJYHBP7NvhFz8h+OnMYzMYp1Ir1M
CmgFUVX6IZCH8aBbTEJzRoM3OFLcXh2061ChQFQkhDnUNXUxWo4q7LSAHmUSU1AE0+oGktk+aE5F
l3EQAEeRmW0HLMRMIVQZggkjNj2p0/PyMATKv/+1PFWaoTsWDEdg4ERHXFD/fqg7NutqeT6kZni0
SqXaR0PxlYZBzggnK+4zbTDuIM4sTyx/ZIkO/7ONjPbUP1fDNOymptBu5XLUroEIeGNnq7fLg93W
bAAtHzx6GQPNYIqv5B5a11HV3bcO9xpBvAzxCFl0lwoHIIBuXy/P2q7Jtn2f4e8zxujOnh/gO6xr
mDaX5R3EIfsbQsPL9fKiMT7HtJgBATDUkCnWbPOxhMAz5Oe4szalSCb8pQBq0rT17KS0jwEljpmw
Y3plFT/IBhN28C3mMe1UxfMZVhM5S1mYBrq1rv1Fe6LYlxRughV01a4B/cQAc2PKc1YXs4wDOU/p
ngyleiX7eudFhOq6llQb5ykPzPMwBNEhUdTrKNAhqTBQmCJ6DmC0gfck2rpTcxxLehmfm5h7mmSb
405RIkpVPXW3rCZkoujpYLYOs41JLSd09mayNYgPnLiebbgxgyMG+Xcx2iK+aBNJUpnTNCsZTfCK
gXf0RcmI6SytMDhOTeY8Ne1lkCACKNkwnopJH2+GzNyFmgUcJ8rNyyCn2PN012AYM1BROfAp5WBw
7O/SQifTvFXFdtneYaW2XKyYyxWNOzg0NTihAy+0RIoJwguTSJrxJFc+k6I9dx7jsDygzH2KM61c
fKCnQeO7VLZ0ZRV5Ag0skS4wyGAOVVz9HQ2xAOMCy2tiwwY9U9huLXqghHV9Qkoiu4FJuy6zDgWb
5a017UcjyXewtnpK1CrOxlxYByJCrIPWTjgTrYy5hC3bIDyguAr62tskDHuPxtD3TMj+tRlLr13W
VntlMrRjG1kSdVjMwkKjtDef8NWoKRfLNCjVFIGCqZZlM0aVxDLKxDEtaFdJIB4NguaPYXUFXGE9
J8ohE+jLWabGWJYl1bBcBiuHODUOU1x8C4XZ0LDr+/qaAmvkpQVWfDCr9fXysLwwVEOH8RUfs9oc
0zhpjmOHbzdy4HP6462ItL0VBOFx8gmtN7VGOqlDamyN2n7Fm99u2xQ2OlhjUHwUI4we2mSyszSh
/MRBWZH82KtpdMqiInkQCiFneX5fzE/6KNnremFdhC4D/kvjbwQLmOe0sTiFLHoSUybFx+XFCaqw
G46Dtls+KZSYhDoV3dDyVwFZllthMkNbXqUX3e5rDZ718jSpI/9oJUyll7/cjrJ+ha7j53dIpd6+
SaC8zAUyq3fu1c5x7ifpRR4dcbcsif3uZkhtoHnzS3SFpxW34PxIY7vgCkSjZQBUFa+NUQlOSVB1
myxXXinNBydfVcS0X/6pza+KZk4DlGvkT0H5lgdNta3s7EsMAmBNWXMX05f3gq0E4n8Dbp+Lsc+u
dpxG2gwE5sWieUZMddXJLQCMDKaLjB64AtMHCCdKXQ7/PSrVeCXrTPYmhUWKn3opNRy6W6qDRZ2U
1tKoDw0jPnfgQr4O8bELoDjVNo1Eu9UpC67HcHoxjIRAqQiju8KpiAzsqomBjJVqVXqG1D+oVfe9
z0Xn4XdwYz+MV4GV3lTBEHoAMqEpdDh42Ys7u3dokKkJFc2SqmRd9leGX9wYzoB8p0DIKdVn4kyB
t+TU0tu4YC6fy54i5y8JKhJ3yB/SxiZN1NdI6ENNe5R1Q1QbbWzlo4H5Q0L2zNJIVWjD2FxNKIeV
u2XZLy+P+XzWLUuhHJ3gAin7f9zictJ2xxLsI78E4No/L6gqDReMDi+MItxco+0ESHrFdM1e0XFn
AqszuCitiCubhhdOZc6sEJ5G3ZKKm1IefYl5oCKkeB1l/bGpGWcj+dUJf7RQucT+Q4+tlypbsm0z
O+QjzdcxjWmLVqhrRD6d9Zl7FWk17eSEclw7pL9QsOh4iZHLuxEj5m+8BYX1c9nyz+WhkYuRAvTw
sDxb/mZmSjI6G7gIVNe+jbJ4WIodOQZ9SK0JI6JQqQ6ZJYyVVuVM4gK1oe74XR7bZ1kwaNaqVnPD
TYwJ0uVg/8KU5jHCfY0XeHg2yERdY7y/6Ts0Upag3Sfn8AMjrQMAn8MTi5EuGeOtnTTeICcd4xt5
oMnsh+4QOcoqH4IrzRq/MQ+fZcEUZ4Ywdlymh7nnNzYcvsmGJH6kvAwvO26eDb9+rZIdbg19K4IO
oVfcp2TP02TrVHNrq/25JlsUHCqcUYu9BveLYqd+1YIh2jRATtaIXiCHwcyySKMsdirZD6suUUE/
vfi2xKmlFJT0i+o1nErAB/qOAe0t/TQFnEJYbQRZm/S4ysE6VIodrdsU2h96I+qQLdnoE8XDLNDq
bTQ7BH3HWuWy+UbD3Eu1Gw4x4yCUAq97Wa3bmBoT0XXSoTUlAjGyzAe86VurTGmh3Fb1WUl945Dp
+4Qausev8O+KkmuS2nGaJU571eogeasRRCtyKPX/sHdeSZLsVpreyli/O80FXI1Zv4SOSC0qRb24
ZdWtcq21r6d3MhubD8nuvpme0RFTfB7SjEZj8RYCDuDg4JxfIFLBfwCmrg+FruxqerRXnuJ39FdN
iqrAMi5rL3sFb1FvnTbtLnEz7i7teHox7WFcKYmP9WBtjActsri64wy5ThW9cE1FaCEZko1apT8n
Xps0HRCr1ILe2lnohYHj5gZMswx5Dhy8xwMkZ9jmBFUTQYaH2DqY6I+3zU5L+vGm9HRnG1UOtWVN
x3jPL4y1n4jwXuupRsNhL577PEbeRn3O4nB8ayZUHB3FTm56RwmwHaQxZZE9gjosb0Mrdh9Lp+v3
mS0U+PHrBIbFhYKt1n0YWgclpxKZU4Kmr4TKgGkahKvpZ6X7hCyle01zg3AWGt8QqAe/M3n2M+WI
Iq84u4GOqNDQX8Ed/olK3q0TtzSXWwRwaGjravJM5ey2B88Dw3+RVRSBe296KUR1k40+4jG2+s32
s6dE+Q7aYpso9W9jGIlrZn+nTOojO2pEl6N+qc1m1Qgfqdp+bRsl5UYDDQS3ffRzZVVmr+jDkeGl
ago0wPlZjdEylTqtnPW7xgIMNVp3IJ2xP51amlKT5i5FV2RrpXlNIw9HSfErcMfvlc7boU75cS2J
gdvlz2FWrRMluOkEr8zT+FSJBZ6hRHHLxUCJLFfF8WWGEjUpGCHxA6lDAqGn5LGIonUN6P8dx27U
Z9D6x0fD5wNqlTBtdTZaPyGsiLC9u2qMeKujgeyAxGgDG95jsugQLz09uSNUDib393Az+lGuI8Y8
aUxustK72p8uY0C4yLPcnx7mq3mfJFA6uJiYBg4T0Cw+Q23xeK3qLordFX2zB1TuAIIaxmWLjGoX
AZtxnbX8nEMsHirJJ6l0nnvKVWXmb6d/yBGwsalRCXRgdGog9yUI/QOqfTRqz3aq0AVkLh4a13xN
AX2Prbel27KXYGPAmtyBZzhlR6DtpibdAvFhwcxM2rR8HJUMCyXDHgYG5mKXA6MVyXSPDMk6j80/
B3B/HOod+f5hglowBmaJCR86KtFeKenfKTjBwofoxiuvnw5Z+KfkQ1ZWgz9jQ50xLEidn+dWRFQD
8xjShSQfaTzRsTq+EGW7K9p8qdrOps/PTPHYEfk44gwwHsE0oodD1tzYW5AP75h9yQeUp4RZnt4w
x9gzdCscDcd07mWhz0aj9G0HlRjdFcJ/RuRcZZxDN0epdYy5hrK1pJZM4AQQzzvzZTVJcPoceTiY
IOIxM3Ph0c15z1oaISYc5dE6Gzda+M1UhnVtxuthiA/ZcMN1eeHl6toZ8LtSurtIOeey8PVDMz5O
dXAhLTgnc0YGvAbLS1SBaqJmHWjkYBqO6FrQ3thluY4gRZ751F9o5roMRDhXEmUtoc8/tTsg2lyr
6L0BvL+vKNZ3KQ1s4XF55Ju4RpkV3RkaaSFLbf4xd8jSENC0cckzJQd7FhiaEZFfahrK+zY2qmBf
dw4i6eV1W2koZfdnyC5HPq1Gcde2WV9JNpVL/+GYKoifm1k+0WGO9H3roSfHBq4tG60EeyPrRH/+
aYGBmAwGI9P9spRxjLE0X19ZZTCvvFpdDY5265DZEPKnNr3MA9hrlXnPY3RZtk+nR/9KKsG2icgH
VYpN/GVd1cyo4qY3lBWymGsn+uEVyVYOmvHaQ3n7znPPTPfrrcaAGlQ+bHMsbmz55x++blVTAW/I
Q1k4fz/57kGGBmrCZ2LD0Xl9GGa2Z0JwR17U2Moqz4214maX/mBdKx06OeCTCHuSZXr6S369SPDy
QuTIgMznfDUk6pqo1NDs9NeOYl0LJwf75x6cQtyjc/wvnEbuSIfQQ/3GsZwZERrpTx4tRu5jHZs9
tt0bGlqPkuztlIhRpvdFFv2I+Lw5ALRB2P9C7Ps0+pxjigCKIM1DoQk+q6dvi+x7W/7uuyvfje5k
TtQ43QHkFrp7IGXjanf6Qx9bWil5YdA+RadAzHYQhRG/UChtsF2DrZgQYqKpZopi03vdDUuLYvAZ
vt2xpeUqFXBQpdLOPCJoJb6IYY/PQWrnV5JUWwzB9WTaa9PKzgx1JPgwN7jCLCy6Kc4sx4ysMCNU
oN1mih9Shca0tFVROWvPcQj1/pmNdPxT/j3aLMUcwqKmDMY+0tJiHQ6UCpX6nUifxcMSRcqlm7yd
Xrwjd7alw/eybSxzuDjfrXs/nH+90KsstDqG9Pt7sDA7IKZbAFKLfLyoRokLza9i1LtrXDBOD330
034YeTZZe2gAHYP8XqtGfUttddWQDcm01ix1hNPd9enhjgW6jxOdbdNeoLbcy4mi3gadV7tSRoT2
1eTMrGR+OktEdLorwDQsSwA/mYUCo9CnKet6b2XHm8HwHiQ7k/L7hRag/oLWv9pe45lwZpe+866/
jGpyKwFVd0wykc9RHJX8AeMYlqsL1Ysuxe8GMdvpNjHjy7H3Lm3cPNJuooNW7iuA5HoA4jbKrjT+
b1wOK9+5V9t68+cfHK9OJLSI+zYs48+/qc8LkMZ+5q3AP26jvtpaGTVpd3t6lGNHBi0Ph64EcjfI
iHwexciQMVYtRvGrJcI3K6leIJm+zaguljrE/tPDHQs9Ag48z02OKQy4z8OFfopqnoXid4WPtqSZ
yivTIjEBKnJmqPenznxRSaL5egBh0L+bfUCv60w4pi2tfAj2ejI+wdnYUZfbQcEEGrUxrWEnFxop
opdBuegT/zY2oZ0o2qMZBfehG16LRLvEjRJO4bnVPXZ6JcfawsxXJeGdBUY4+YBlbfCQISV6yR0v
RpQIWwQv600enCH4Hv3qHwabfQmAkfqY0at4572m+XOWmQ9ykRPAIqfXV5N/1ZePjiKNXF7qGHPR
HRGMfhMZkff+6rWG7lpmmyP06jbOfozDtbC6VY/4QRzlqxSbBr3S398z8BGeT/+Uo5OmkkJPiMuH
R/jnrdYMfmtpucGkQweY07RP3H7BF+6s+EwGcSw04tv53yPN1tLOJytxJ917L9vIkVQ9vslEdXt6
QkeP6odhZquImn2jobXivSfWzHhd1Npe2v96ZX5APHnlmuHT6SGPf0NcOnWTU8Cz9PM3bIeoRT0Y
Ap+Tip8IEGwyK7/F6Xubc4efHurYgTDh9mIiK99k81fRNCSFqjapslJogoO836gxJCIOReTah8bW
z0WHY4vGxiDneg/6c5G6QgCEbtVYWdU6pW4cHjd295dXVFeKPT5lpnwGW2iUuwcPfvjU5Rcy76X1
h+oQkjar05N/1zGZH5uPv2Z2AZUR1aLJi7BPi7EU56qRr6UutZYDlOl3NRmOa4kjnCOKPZYgZ14x
x9bZxMUZ50lXJRmenRXD880qdhR2cA7+1EruZKkBPVxHbXanZ2oe/e5UGRAdIx9EyuLzlnKxWAu1
bOBaa4xXebkWw7Az+bY90FfDwhOLy1beDFInxA7GC3/SFrkdLELPvh8NDEpsbT84QIZLrCk8DTxg
1+2kbov8Bw1eXjH8G1kVqiETKBkkt/LBtsrHrM7XMvIkVnxnEJgq1b9VtQQws3kr36QwH2+n2rkO
kdRwQnudNqtco3ctszf6vWALjVXZjwuZS0qNAKVv11Imxmy07ThmhyH0NpSozrzejx16WZT5r881
iy1l5Yhy0vlchvXNQ1hVKlJB3cVyaFXyHJIx7cwCHQngiA6igIfcjv1FoqaMsXv3nclbDZgQyqqw
lG0JzkoxaEf3gWNJPRyTAvT7PvmQOE++YWRpzcQQUNqGaDcnhr71khTwt7Q7THcxmgx8360nPSm1
lVymlmRQLlVS6mcO4NED8OHXyD//8GvMVBR+pZAAxqmGZOUPuTHQqmm9/EyYO7qejms5iGMa+hfh
mMSfiqgSKpYnFPSaGsodQdxVb7IyAEZ2WVr2mfU8Glf/S0zR1UyZcH+YWWy0lPlRKH8vCE+GuXu/
NfA1iFu8B8+Jccq/7Usc+3u0efquly78ZI3dUyOj3iPiIS8NWReWS+d2O4MOvp+ciV7Ho6fLvxCl
I7ecF4Yr+IuBmORVr2rQaCMwqQ/o/uww49pTUqbVzPOPerFM4yIr3Zw+Mce/8N+jz2J3qjmD22lc
/7LcPqb08dg1MipYBchc0p/TwwkZIeffWNpk65T00G90ZyEBQItC6kUO3RLg6im4lSdnqqsDFGmv
Xvdpc4vaxFaGxAHfxyrpd76jPoKoX+XuuJMZtxRFcvDfNhxot/za0YFvzAoRbG4x9VrlYFhyGk5S
ZUpWPuR/xxhm05svWpysAT8QDEMv2svLcXTtrUPgliIOpRw09g/np32kr2PxQEO4BdogB2e+tdRB
dQMPt9iVVkIqRZxPCujIYNHTqgK6s5eT6M3xu1R7ktJYUiYM25Yzm83Qjn1+jeoxRVV+kT47ULZS
pFOi8vnlVe2M6Y0USaqUg4pQCoWkVZpiDuVMd2EKTcx4nPp0p2g4NPB55a+VOXHbkWbwdO7lhonV
bdkU6wLIW1b/KKHwq4h4yS8vPyZFaCTzgRZgMHa2VnvstAL8ICrIQjS6ZJ9jQ4r3GqqxpreaiPVa
7h0wCd4Zdf2AzdudDLTy1PoAk0/v4GMHBteGd103JILnK2mnpFh5jmepfJhJ9R+X61S+gTxApp7j
nwm5x2o0guTKkOVvrpr5G7cNey2L0UxZ99YLhIKDjyJhh9e9hzyxWpdI0gwHectnsD9Pz/R/GJrn
EI8DQ0fB7vMXVobO7hMakevQr/dSdK22cXeP2p3L8lf8d+xJDu00wJ4d/zwsMeu/h54nWqy4zmmS
xbDhDWmTw4RLK2xFSFCX5wvUcqvMghI9ZJMjAa7h62Nb1dK4wTMB71ROpiD4lSSwnhneTecLtrIm
8XUs0hN+v7CFK1OLD1eaNaAwrismlS/L/x61sApS/zfoEuiSB6kyCaBmkYE78Y3mzBPsyM5lln+P
PDswtfB7x2PUtaz217nUfX5QnQlpejAxGMac2T1HQg0CobKTwQv2a5HAVTPdq6FPrul57NHc2InY
3ec8LGtrWvVVQcg1YVyCzainzfmDc3S2H4afPTghWoTSbtJfy3Oaw3eSNXmQsfc9Mcvppu3p6R5J
jZgtTQBZCKcnNwusdS3qCU6Hv/ZKsUsroPfjtOa1gOGqhisURmWA/k8PeSQAMqRLGsbNAu5itp5W
M6Zen/CBXYMAaP6SpYKAXSNL04r2oqMec/5RfeyzohevEfiYJbnr5+3rjp2aeuYUrmVHOVfGlW48
pwZEV0hyIlHPpAtHQ5CLc71U3QcVMK9tFmbTRQMzeW+uwDVfmYODpYl/ZwbPmuXuQg5QbL8GrX6m
g3RsPZGBR+zM5c5Gbu/zPCfR2m5cjqiqIPdsYXmXqyaAn+SqD2+svt6X6n/aOfwc/rf/K7/9Zwj4
qHh/LAhxKzMYmREImtlyNk6iJnljhOtiHLadjwdcjBDMGGDUW/76852DoJ8uGI8tO38xe51ad92k
hus0t7+1Vngjh5N3GDIde1tD7cjAItn37k4Pe3SGfEvHRIEepMCsXJtNcWl5vgjXgA6RzAjuTOyE
zXSEAO79+S2NziShnK48/gbzh7qlR+CAWmaoSu9pBf0LapVevIHR5ZIotLexTtZwenrHyocmkFNO
oisxM47cUx9Cew0zPaScxp4xNfBtEs0MpBnpKCyNkz5dmJXXrtHkoTiE8he4Lf0taiZrgW6/tRZF
fybZey8Szq4aQBFCCLTuZId3tocd2BSpm7TBunLMDuQSFm4hbsKKX7hrOxzajWJh+TfgU7UxwbP6
ftFu2hGdNTh1932lXMYDEB90Z7amMyApIIpqlxtPSX+XGQLQCnioDdJCZ06ee+SGpHdC54Cb0KWh
MdsmZYYtBpLTyLAMGLCYVofBvYfBvYDuhfvxwhCVf+unI8w9yz+EsYq7jQ/7PakTuNpu97NW1HyT
q/pVlLsbV7GvfN3qCcZRsS4j6zGf0Inz4xHZrKDsVkVWLyErWIea2xeHY3idYfFjMoPqMLQABSPh
ZStI+u06a5eKHv7OsUE0h/Ig/KDadKk0gYvUe2NMfpKw3LVujISE5a5UNZXPCfHqwYxZCx1OPgTu
vZvi9tpjepwG4HEzBKD3TZCHG9Mfv2En1KKc2USw51wQQWjpoLQwLU3vIRADm9nFaQdG1ZNbOVvF
gKQSFBeFAXAxU/HJE2qz7K3p4PGmROlOLXcprs+IXCu7RNjfMqOzV4mG7TDOrOCx0R8IzBc9qaE1
90q+Bb99QKnALOxmLUK+v4swwWCzQZWkvvTdujuT28pUZ7Y/OZ7U7EzK3GgkzxbaS2yYDgEWH/RU
kCQaHzK6V7hfntO7PRLLbRAzIK/YVtqXsv44Ohac1ByTjTp57VF2yiFiacnEu75cUzl+w4/5TPZz
JNTxvjLox+GHoJliNjXXTh0fMzacAgAgTOGAmlBx7YtsbZ5rbR6dnCG/oTCxLplfG0ZJBzuXXuvk
d9uuCxHO7L9VfXozVGgMIV7VnzV7ODI5gA4qhW74QF+fJBn8ztjR0NGXmAPRRpdKZd3gyfkoMu3h
dEw9kuO4KnxGVD+oGejvhbgPITX1iiZFcyVdB0p4m4Z7U0PDrr2CW35dxs7VhItmrwZncrkj8/s0
qPzzD4NaGexPrWRQS9R3LfIwiFhfmmG7KRrrTLA7snrsf9aNS9GkYDkbSvfjsO2dHlMWNUHzp7+f
7HDnQTuD1LbFOOFmVMS5a+pIYi4rpHgbaZbKO2q2Nwu/9D1Cd/zujNK8mqP3hAT9jeP7B7cnldMM
tCr7Jwk/AI/5+ucLavAIsQDLUe2a35ExhtqRZwVwsH+bUXQb9OH9lD8THLZQNTdigLDtpGfizLH1
JEumCk0a6QDv+ryefT0mTaqhl4SoyL7Abi8HlWKGON76/plm5ZH9KpNFCjzCIEee56tIpUGs4bLg
nVpRwdNJ3rpdn0S3etDBke/2vvo78OPH0x/1WJpM2khsw4TFBYUos/YPOzbTgwRIv4xwsXutwrMQ
2Y08lKKut3iSonzoJ+1lp9mb0wMf+bKfxp1lPF6X6AOyEhxPs7/oENbAYS1ftJl5qVf199NjHUuv
wKkAMrKIrPx7toyYFzW67ZGONxhD2oO4hgh+QBEHzVcEP+rir1DVrnXtdzz1e6esNzEOVhywt9H/
V34K7y5bt8mq5Ct+9goaFS/T/AFby8IPflW62CDrtC3L/Eoz7YXZYZJlVM8QJHadXfLcxkgcESct
6g4tYPzTn+XIEoDHxCfPJqE3NHW2BMIZO/jIbG6sm6+9zEZ5Hx5Ai3AMIianhzoWrGSJ2iDsc9HM
A0dP29vEWR6FCMRduhGrxMm6EOiaItBPRkTOEdrPp4c8Vh13eS5Ql7Exa/tSbosrXcsnt03WaqL+
yqwCcTq6WTwUyZO6bV2rTykHWs51cg2KyeqZ2HF0zjadXQdVeUpSs5NVaaODp6yRrKXlz9hNyy5O
f0ubCjft4BTVt1rzLywoxaj/HnG2oEQwAUIJE2ST95/fGA9RiywhEleYVt2f/rrH9g5oe97WgnuA
p+DnsGGKSU3jjr2TWS62mLD+/HRnDldTU5255+TZnKV6mEL990hfUj0xOmL0i3itQ7K1KYWojbPz
iFDvE/r/lohviGdmiFs2Vfizmdsa8uj8sO6rt+btf/3KmrAZr9/SX//+b0//5z+kJWKWV1Xylv11
9J/+pymi5v5DJ0eWHg0Gj2bw1h9MEbmD+RNqMdLgSwI9+Qub4N//zRL/4LhJEyBMYUDB/+2JqP+D
97cEgBm0gPmDP3BEPNJAwbUJ5yaAdS6Vg3nsGUTfCsjZ9iobtUu36jbmJNa8VHZ6jvh9gwyEc4lz
yY2b/xr7pxCV4xxrgg+f7f+pQiN/g0nCBj8HrN3sZIaT1dVJC7hA4r8i+Pye5BzBP5LuC6eHkmHl
83nBx43UmteKZcEEEp9PZuF7TqaASV35Fn3V0FpKgJevpt8k5afQIZeeHu9IBiEHpOBFnk01cV4S
Ck2/9wIpvTV5+t2UjtcIziz7Ei6HOXyLY2VN3/flfDnxa1yQw4KnM0mXqGbOctFSeKpie5q9go9z
aQrjiqLXY0X1/fT0vkZxhiHjdckbKM/M4YiRBaAJnxzMTUb3Z5MjeMVnDNruhbY5HBEHFlC7PT3k
kXSFs0RGr3E5gw2aV1+ozKp9m+r6yvSnFzWx9slGr+0HA6Hq0tXv6hqlhbK8avDuNcv6Fq71InJp
OvOCd8+t7tftxJ1N1YlbG2IDfY7P20k+sDIblNfK0ocnqF2vQvj7KJwwMQgwZjTzbySz5qKQz6oq
QFvSGra5FjzFReOjuafftVr2UvmYW5OBnMkqjnwofpxrqYA4BUs0P1ZZiXL80Gr6qvDACzlufOeF
6m1avPUi2OlKscb360GUxoVZtkt9ardpY21waF5XivHHFUoaisQy2CNELW3+U1CRGVCXGvSVzBut
XNtANb3qOuehFsGfd9fYHDpTRnFCvkpmR7yNqVLFyJ+sbLX7Fk7OFv3EW91DkwojINcZ0aLIXtTB
3WbopZ/Zm/JYfQ4vjC3AKfNY4VU0Dy+lpsclPtbGygzsOxzl783Gvzbd/roNh13Ab6mcZ6WZrtRs
vD099JGdyLBUDTRKk3zi2U6E9hKkuc+s5U7su+JxXAtwVHoWOisb+Yg/H41yOvIFNg9etv7nfe92
apELfzJWemo8er2/dUDr1iLaAaVUu//MPv7HCr7+9WUN5IjlpKwODpyu7efh/FK3kKURxgqz57+a
JNsXCMCVcXTRT8mtVrS3iG59UzrjGt3ZK/l9M8e+sHztwYenpYbOwoM1MQbWbQPqAcm3AlvJ7ix6
8GvM5VfSGTOoQtp43eqff+Wk+LafxnjMd257pzfiEBTGZSOSM3nssWGoR9HdI/JqLMLnYfpYcxIP
fa9VXVQvmq1+txJn2TnnXE/PDWN8HgZAiEkzkWEaJUW5nIaCJHKmypmd9PVhTzj4MJvZaQVtgOiP
6Rv/pKZ6GsDc/gZ/ZLRFww5t7exehghoBmcKYMfOCzADXj8GJrVi3sjwFcUJOz834O8YexPlIMoA
m442daj4r/SR/5WohPAMJGQaGFwWswu5Mgoji3w0hqy+39Zp+Aqd/M4ywjdsAZaekL4Zb13l/ARm
9+P0WX2fyjwoUbyAsgWdm1L2LDR0dd6KMOWSwjIYxfm+R4Kyx7yWSSP7+eaZ4jlJ3W9thuOJ3LoJ
fi6lnz+gCJ0u0K0FgSFe0MPtF6azSUzl3vSKu9BGsFne9K4nLio/uM0KYS7MApcKIfobCAT4eZhq
vyjRjYiGqmLM8CBniBLZjenFy9gdbqtImt637jVs/0VSKBdmZuER45BpWgf5ZZJWoGOguajuSQ9t
lCX8hTkZz06V/sYw6PeZe+rYbuQDSdM4AvgXeoXZTryWaZeizax+H8xtm48HPAlKvJXSa0eNX5F5
X6jI151eovcs8OsSsUCMTYdyvhvTzJjqqej1VVwGW6d6CkP/yarKh8Q37yI7+Z52YB1jLBZ+OGgk
dML8duYHHLu4cJHj4jDQ6f1SyicLcIeJuujKC0EjWeJBXtCIHW2ytlhhaXvhOO3GasJr2QI6M7aQ
G/DL7F1yY6oRjD1PVhWzZZcFzN41G8w4aSssFWOtdUmBOnSPB0oU3La1viwS9VsZ279tLAwmhNf8
qL1pfYSbdf3RzVmZfGx/5n6/nfwMzsSV31SYWLCz/K66cEFiqPpDUligT8Ybu6KL0/to2Sorq6uu
kQ5/9qzu0tIrrCPsJ9sQl7qJ3HPTLj2t2DehBcIUnU2t2OpFsvYNdytwihkQi5Ob2DbLp36sHpjB
/RhVV7hJrPE9eVbzH54tvYPcJ6TI4RB6b6nt7uM+vKiM4SExppsc6r/Z9jd01dZ6HF7lnrLG6qda
GFG3UQLtGu35C9tXfmalsWim+K6oECkJM6BlJDuLSjS3nswpTSSvPCN9ajPYLCGsFi9fFGpw12fp
Q54Nj1E7PTZhdVON7pY+20ZFNtHUlKVZWxfOWC+r7nZKq11AhZGGzrTWRL00orBYUHnFa8aK8ZNs
DwVANr/9ERfWU10E6yaoH2J/vHQa3HPohgLGw2GFyC0WViJWgY9pnCt2JWU/1PqQ1EBfzHIfUeeR
IgToFqW/NLt48wvMyrTk2rWUX3HrL12jvEGj7Db2+ucidh+iLLjzED8RsiGooornJs9xj5dP1vzS
wqe60t46VS0XPqnhcqpfT2/Rd7rlbIdSHwKcy0sOpYE55SEeirgcAtTcqEXehklygSzoA04r6hIx
Qm+RhpSRrMKlz6mtJ718VEfrFdHWrbRnD4VbrJ/lSQ6qARHJCWI5tIaXtCiDTbgUtfF9UPQNsK+6
6X82QQq8xAn3ThEFSyfpN6nrrvu4sRadwFyN3BkKaLOMkasaKkRmRmtYYwiBfrxQUcEVP0SEOElO
wyqrkMMXIxznUZxzKT4SKGkaGdAyHGLWl4cPCu2isEYeYVOp3pdBc5hM9U4b9ym3N/t4W0fdY49n
1el1MGQ2MF8HTdZjDZuHE/y0WVJCD6OyupRbVAz7WpketE5F9SbXL1pT22kD9leef1NAGFbsCo8B
zJMGM0Vv78eUIZ1ANlH1zrVX20gCIeZPCw8fCT95mNp43aTRX2WNkWo9thh+Ya7Q+/bPIPWftUZH
7KfYgzEDwhtit4pp3nDo3XB9en7a1/c0bHFpw6wK2imOO8vtkDglSJS04z0fE4wsvscshgt1QgEY
7Ut0EftkN2F8YjnDtV4iUeckLzH0lE77lkfqIh1iaLvYfZ/NBo+kS5LKJJAM4CHJ9fj5w6c9YDIx
purK1SoSfvOii6edoTU/asNaYCF3Jsc9NpwEuNGNEIAz53WFMhIWrsIR9FXgtHiZYIeIQqAEIjtm
c7Dd4MwddHQ8RgOnyMMRmYLP04tjN4cYwvQ83bqsFGeD1eZdQmZoGx5eTsGZ5PPY05zkHRt6uH7A
hedl20GPg6Erc3WleNq6Ld9KX3k01PhHZhbXDTYhin7Fwt82nYN9V7o0EKDiNdMmxc/TG+7IzUtp
ii4p9Sl4PvN503E2g8xu1JVEnaWxt7aC+NYcwotcnGv+HkHNUHMDU2w4ApoDhfHP3zgr2tI3zAr9
0LK6NpDiidvoLe7yhTtkIXSm+EepK69jOL0YfryiWNAvRsd9jJzkpgAhiDq99lCiiA02L114kagX
dlhcQjjcOvDCzHP032NbgkYU7zjH4SDOE3Yro7hSWfr0/jDpu+ZRPuMbFz241NuogXMuAzOOnX2e
uPLgk7AgzPH5++RxKlq+H/ZZiXSRsLEp6MPLqFjFNJDD3lno+CDFQ3AXie51tL0AuyX1RVOUZzwt
v8lnfz66D2kw3qnlFpEzElVFOSA+eKfVWgAjaUQR3LmqguguCdQnD6e4xFC8hRNL+S6M5TulRAvX
va4S61aNBRw3f4UN0Z2B7xht56fSLSDP1xbCWhGSXuhs+5j+TFWzDsMYpXG9e7SzChVX7UbKylp1
1S+s4IBu67CsqD/i0DetS6u9CifzPtdG2iE4b/lKiEMWKZIWNldJOm0KdL4Xo8AzpepV/Bq0xzEs
rhQUlXMkRq0IV6q8WviIyi1wCbv1zeH5n18D68aFjyP2FGT438T19wDNbgCU3mPoOTu9J1/C8aWs
U5rH/r3mpmuFShB4xGhhmThpNGDPfZMwkyv+Uro29zxxXGPYk4j+lPvT0fGcCVqu2uaV5uyTP/XP
iNDtGmFd23EKlqjYJVn+K81rSF9iZRrBX7wmssXQChwldfOhN7pn4F2Xwr8cVROg1Dg9yb8BEear
uGfVg+6l7EqBX8g0YGvm/UYC3eYpjKBt3QUXCNhuTA13PTy0Se706PdgqROGFXszyvHmISuyk/xc
mVPuvNmta/A4gGZB9iQF1D/vTDQOFJ/GGdZPQXIn7Oxb50cPVmW9nQ5G5pHbnXGIiUKjmkye9Xmc
yR6ioUkLdWVVhbcY9PYWkNPCtftHO4gw4ay7ZBnW+NWoiQIXHXs+uZPCsV2r6U/Pt587y7wwvegJ
IsY2K9y7wvO/u22DefL3gs2soGDqDJBgDO+5DJYYSynYWC6ysiwQ4CVJJm+Q6xpo6U1a7/r4LQmC
AwnaCn7LQq2CQ9dl+IhQXbOR4pTRqRqtK7s1kVMEABj76S1Mot1geVt5cVmlQAPW+OlEy9zDr+f0
5zoWu0kVKLoTMTSysM9fqzREazo2d2RbGo+x8K/lfdWj6CkIVKeHOtLFkGmJg3KY+15VnVVplKBt
NMWPcRkvi0NjmSs5Hi+zasRH0te9dd+3rwYni3f/mVTgSKeasR3YKCbts6+VGqvkf1SNUF05FT7Z
1nWZiVtH9a+SrlmJwNkOWXXhWVv8qC8a2zzT4Dg2OjVV6py8zcEQz7sNhp0jdqyLaWVha+Lr+VUH
S2pc+kJ5QER6oQ3j9tVA868U+r8wcfJAalSGoHT+BbgcI8dbCTDhK6nlUWXx1k61X1EXr8yYn1N0
2Ic4K8VQaGQ/WmI8cyEdyfAhYILuMwEyQhyfbS/ReCpi34yOB9cBO5i90JS9vArAvq1Rh96GQOJz
ouyZrSbTgFmw+TSuvJc/QG5ATWtjg5vUqksHJGS5UOR+A+95+U4ymKab3l+FLr/H2ygDcMtanKnV
yXbB1x9BGZfZU181+P6zal2tZEWkTPm0clugoo0d78Os/w5K4wJKC+bFiVktI/++GgycRElcPLQh
VTu4HUT3zU3Q/8TY980Ou42edVf4HL7Ywv9l4Z2Lram5chRC9KDjWjQqw1+OP9zUWbWvemwQICUp
mKrhjooir7tIJ2PXjMFBm5p9AWdsVOtLrX42ZMemqofL0Tb3qRkQeiobq+F2eMmpa2SKn639+AXv
IX0l2oR3obno5N8satz5vI7yQSLNYkve5AKbRS5WaS5rbD1XGjCPOc6roanw4vTwavPxSsxrqRHc
75vKzlapo2xKwfWV06dbuaN+6QkjW9Reny96vS9W1oT/q5lcOE2Mtq1dB1gac7sZabec4vy+aLIn
0eavY2RcgaQ1lkbVbd0Mq8oGV5xlXnxL2+lFKfRbHCSxliycrVmmIU6PWbKuXRULAutCUZJX9Nnu
bEfBgyZxVgFhiCxZWVodM1WZVVkAsaXAvCht9zqaml1aJ5iduRGwrUG/VjI8VrwKZfPEMzZ5Wl1N
Y7AdPXih/P9wvMWdqvDUhzarLNTlcUtyyDCGaHyCDbeeEnc/KsYvKKC3VRN+1wQS8RXCFZNV4miJ
9yuarN5V45lvrSbI3lSMbLwG15kxMR46gGRm7eyNPFp2hYe9RSVuSmTIp7otF0W3y0T/7f3xlwwl
y3dRj90DFim/nI4cxhn+CtQKg8ECQWbEflUfl/oy+FknYJcT+7bL2jsDnVZbJyfIvddhCZhTX6YN
bojI+fnQiq3qSRmcXawn+rLKKjwNh+9DYR36OMHXifJsnQ/ussawLDNiWMiuetnoziNrOays0MH+
PHz0pGnzgDY6NnfaQm92tma8Yhb8l4MzqVtge5xhuTB4/V2lt6gUFHC5pRG5ZXQ12tc4n2bwBqgH
9dd2GL1EJJAIp11VOE4Hw+X7n2GK+VwauI4DwLuckuHBypMLmY2L2sU6vXd8lI5B4lnSfFUXNwGk
wSYcruOUtmuS+m8IOVzWE+4wKtnYBoD4T8EXWY148Vb4yy5b3/2nr7Lm+5dZm+7VgCpc8DxJI7L/
y9R5LbUObFv0i7pKObzKcsbGGEx6UZF2K+f89XfIp+4992FTYDZgy63uFeaagykDjG4bC9yg8zYi
xuCO4EbIYSIAx1p3cvFgtGx4QLi0UgUqrwmIZhiiDWAd5zoOA7Bp/IUzh/qQo0JeKNPKS3UgweSw
uzxDTy67Cho1PqBJsmmL9ty4zjsW9RObvS8p3hitAqgGhU9H0DXWYJDNacKyL/+OpvZ1yP9pwv2K
DfkooUNRN9N2JBGbPDYn3OndEWG6QKMvza2rNPF5tLLTHMXutvxBnA2jKtSqPRniSx7rcJinYp0p
QbYu2v57TjSKVdN6KDTbs+M2Qwti4onoXGIte45maVEgUWEbJ8qlDHdBgN1zoJTnrGQfgzm7dcKX
tNDeEiDAntomQK5R548WFsrhfAsY6vBykJcr264PugV1Z2kgxB3OaqrzW/RiN5EM6P34UvYgIzPN
PouWS6WHuCrYxUsz/NmtXyfcD10KqQ5Wegg/2FNzjKPVHMRWSYohChPwsPzU1Mm/P9gLeakHoDCm
qjx2/e+SQyVRSBQDoFFPcXsggskCbmGQkl+OgcTAgceV6GCqMenO6ldd6XaZEBinjwxRdBDg2HxM
0SWeStEtUwUs1lz5xgk7ZAs5qlO60RvnzXDclVmxkgHbGX6czbuFt4XG0vlyzBDSJpUXLzGbxJuB
UngWZz3DF09ujkcFYy3UIyiMbaQRql7dE+gl6k1mVyvSv2f0mEaB+5TAE8oKxAlk47ax3M/aipa9
GjhOn4W+2VsbQZ3UyQbhLXxefLZf7Fb7KvP6WwTA3aYgvcaSsY05qm9Zhq16bZ26iekGDIgUD2fZ
o2VRiKwU6zMPgGZCQC+lAvcU7MgqneQqcM3fIIp/oZtNHryMndFEiRenuuFlEAztLid4p5FQKy9S
ZTLGSjaDcC5TXLwaTex4doB1RZQHLZDAGTmickZc99Tq3DkjlXKnZROrw1NYds9tkH6XToaP/zwf
ojLAnbNfE6tTfC4lf1J5MylLpVy7pDYMaOXdBIzwVmSAzefi0e2tiL1QO0Tt95QO/yzVOaZa4Ytc
+56z/ppLdyOL5mDCRDPycR+68h+thXE9JRm0okh7Hiyb+RDyvbUIxl2LC/ogTGWlhm2+7oPqrJTK
s5OBY2zJNYpiwFcTdzZvNPNPOgKffZsFdFvi35kJl5Umq51rtb5o85s2JXBSpc2Mjiiv+ph8ixhZ
SweuMO9OfdGd624i+zPGPxDujdeQX5QLUL0e9Md4Vj6QwfhKC1dCJtp5YmFUNfOassl++wpZr150
ygpZ3L9eByygdORSGsn4LLDQBxpbMQADpPrVomrM7j6uYkF+w87IAC9YAdsC7xdUHwaeqHH5Vzqu
X/fd+xSKH9zgTE8L+twLX5TMXbW1+dJAt2FZs1JsI/bMoaXq6mot01EDuExQZgWVc0t9VFP1lA4O
bX09PbY5PMgsqOk6BO1ZnWFnTNWL6sZrAK21N1c5NWcm+JJkix/5KbQDfCWsca9Kd10F2QCDJTgs
jGBVzc8gNV9Ku/bhzUqfBdbBD9A1LyOf7SsAEmXmFPiNPNazE6z0vqrXOm9TMYDDbUsxe8pgpZ5R
ZvFKa/IAL3G6Pi7FFS17bRqmmnpCU31G+F5wZxYq+1/6GUuc5adGZ5h/6ukM4BJ+fw9z/F0lU1J9
ShW5UKt1WNt/Mwbk9sT+0Yn8UmFXuCqS4T1zQBmUPfFCwmhx6Ax4lzevc8ZhN+H+70WqdtDi6SPv
UsJGOz03WvLC6fNPa85azLGqlvZvzU1CBvPTpfXa1epw3dBIX1aV0np924MAZFoQgX/hZTmMs2aA
2uDowfkuZYrmbVPrFauDkgrvrmZ925n7ETaWN2vEfajR3d7415Y8dbzyvpdmx1SXXymHJhH8EVn5
dSlLaSQNHHUXFG/bLEyBEevB0ywEPbx511rqmj7Xo4yCRRK31fO5wUw+8fsUHERsBez4c3rL7PmT
8OhitMkuvFSmu2es4ThI92lpXfehfWHUClEfRaFEHTYGJp1zHb4xK516rNhTGUFo1bSSrS3ewDp/
MEPODLWjhtCb6h98xyvzt1QUuxOOx3+mPR/qLLt1Gc7KS5kqHcVXZ80X7oUKa/T0KWxCxY/GEVZ2
KnBoYbXYcwImVmXMqoFFGAuU6/V8LmzOxV7rMs+Zm2Nkqq+FE7v+dJGvDu34VUIpBCxVtjFD5zsu
+wsmE9c+cm5mlGxlYX7KdKtNxtPyKgqubsuktNfnw9oK3EeEbp+s+VSP6QN+w3b+tfpoC3Zwu2i7
JrU/axTg7PIjqa0bA03H5Q90ffnXq9VbNzTfQcUE2t9QWjZxa3RjYv85XnglqjTWiJk+SiWt/NRR
931YeLaaf86WqL0AgGtpA4ayLHhBIgv3shxqIN0ZBI9XJ23qVbWgJJBx3HDR+UhU46AP8mh2G+g/
I3Kc4kU3yYYCk9DaTVqoJN8NVSUgsAEUiPYjEdNDBz/ES/KFy1yUj6KYF1ZBEXjq8pP9zMCSPp+Q
VSo0RTnk4i7/DgZ2zqw9oQUilHaCl4xX45XQW+TC3EjcxsS6ZMeM5FswTaeclsps1jsnFmdJ/7km
U/UcIgFvqClemgxHcdPb//qF8MHZ7nR/98EH8hCMn56npn9N5vI7AQvXqda8Tpz+L0/tdZ+mn/Oo
s1P1Pk80Xo2NyanCgnboFDvwixPOdZVRirritg9omYZq+I4M4FFTqEhFsTy2iTR3jkQ46lZ+X9pr
bVbfaPM5xXsTVR8VGFVyOLmy3GBejYJAJt30ncB+ADcGr1BkRu+bOmREtVANxIcdmto2iwx+Uoug
WJanEh7ZSi3ds2sn23YRfiy/L2al4LF9vT8riDT/KhgViRM+QGv/M3N280YiqRyDZ11dRhTc8Sut
DH8au201jOc4YRuc52rrjstGBiLbkCn7A7swZd6553svph19RzqRk5nEVPGnZlpNqfthLCoRaY8n
Lbj1o7ptEhmQZUsOtqZ46UXXeWbWQTwJj6GFH03ilsUq7oMXbKPggSIXciE2rZYuH+WZxK+t9ewo
t5qStsMIqp7qf8rE7Suhvq1qVEVOKc7T0L3NDQM2GdQfEextASVdSex9kTkjS20+DrZstjOHVxpr
vGf2q2IHXqPP6zEqnupmoE9ozX9tFX9VQ/SCqPA09L2fB9qeMT5q5QbSHpjhWh8wa5F/RpW9n/HU
XaOuYbzGCI/CXULGKjzHbQ8+DM7Sf6rbergMb6kLnQTUm17+hp36StXvZNfxDQOWEtFoO/CLIUnb
+U8LOw5uYKxRZ2c7GAaO7r8hqKtVbg0GtxqKHtjdoFgpJhs64QSBqaRTWq275akQ+FYrAWFG0KDW
g8tYwHmtGpVc2qbGPA71S3WIcASNwuYjCjp+5dABszPhlfEXvEXc7TUWR+ccrmNDfx4G6zdZxDMT
LPtGSF8fOM3ul5TbYRrZjYPKJt1jLLeqDn1jnka9Xbtq+hEwFGJWue5he9yvhmwvocuPrnIVnblL
ZuknSw6Vuoemhi/jTsp6aZlH3BuSvm2y/J1oZJgmJy+Ei4NyKAvdSxVXq7TOVtLhxKIbSG5qQQex
VezkmufSnla2yF+7mBMIhs+LrfQM8RfHKmyOCoGBV+u/bhxH7CfDTyjqcBWSTt5D9ji1N4XJ0Ww6
yUMn4b4Hxae+2MiEpig8gpuPrI4pZ5Hs9idRTQ+QW17nHn2H2l+0KbtgVwr74VEE3RHj2Se7sehv
65+OGSheR1KkIxJJCvHtgAyvEqsl66C536QpL2R8nSpAmAaoc81KPxWzOFvOuc/JUqO8exvKEQ46
FXGjXdsdtZ1eozOfWSCo3VJjjGpEKxBFr5bRUEApjFVUi6tVVl+YD35BG5gZuVO7niJ2Vn3qk/XA
L9owCw3gJoe8G5X6Lp0nA3EZ9Rap9B8yLHcTPGYvrLtHRTV3gKt+I31maksi3wr0l4amTx9nmWfI
Bb47TQdQ2NrAqymk/jBN8b+iKc/Lv2VIlf7JAdLi2k5g9tTuN52Ks64Mj9KRNJDmGBs4ZR2mOskO
BKSKvKsy8pPdi/flyFNEA3SqDijM5XQW5sX4oXusbQzntfA7MR0/CYevpNR2VdeeELQWrJ3xqQLP
Dt2Ms5yDTLVsdqHR2hgIS5fSfuIGqhdMLrK2xt4pZvgSqRTSBAwKRdeO3EO7MuenGT19wpLvAOGb
LF/m+FOdLV4fyWT1Nmog5BBaebhwZV5ZYLcFEDbrnFd9Mn1WnB/PhD3zUdGCraamv0wSDKRh0a0w
5htEx24SR2hoqyjeD7nKxaeL61bRUTpkhsrwHtq7NDItj6GobhVqD5ZtfGkWyvwWHE+mYCnujvoB
0sCbFSSKl7LwEtfifUMrKGaucQTetp9ui/xy6o094qttUrS8d61O9N3E36T2Ihs1L++CD8FhEabW
29iMB9LJh17aW2o7ryADfcDRb3nhmdxWMavY+I1q9ts50LlEChSrQY57USSJnwKcXCXBtIKQFEUb
PQUtnLpnq8XfYdmAm175HankMCb9IWylhiuOs8fATMXorFzOAMEMSyDVVSFpHQ/fVW0zPJhcKTP6
A5zJwuT9vZckY9XcO9YoPdWVx9iEoT4qlMwy9YTcSfVaWUZgvQQpoS1Bw4X7vuuvDPiW3ixVcpfC
+Oipb64SO6VZlf3FHcQt0TYNeVh3DWfz3Yyo/1lO6MPJQtcBqTbbGtlPx9lGn5fun+XMq0w4bxG+
zn5UU0Pj4m7CwN5murx0JGOjppwJLUjhjCjeup8laE0Ucgbj/LgLwatkqyqDLTW2cTVlde8Fhray
+2CvxfOz6wB2cutNoFsISkJChcTmIImurdk+alp4a6S8LQc//EBsrElDGsKx++8aCwz5kn/O4Hyk
ec7ViIj/usZ8i0r76pKlekET/4nZDbyS0oAc9JMUGJMl5XNe/hgWxVrh7O8HX20BcKpNWpT9vFFa
96tjMqMEPKP60y4bg33YFfuiLXaRML8zBlHZv1kDHA0egyCxx6j8W1bRaxA26h4npmiY1IRIhIn6
83gUyriDC/IeFvVbOrfgn4hPPGWM32yr3NyDylo1arSBymPWjySYKqtLIwc8zFSoYot9NA0Gjs5u
nbl9jDuDjlFLg1QLC4zCb+pqX+SBslMerWlU181EC7CZLcon3dnNzKMxdC7bFtmmmR+bgTAyd+aX
Kg6xlDCNj0FPt0Hx3Toob8387KjV0i9a93EJS205mco4J4C/1Xm4j6KY4wdDC90pL5Rcn3Ol0fwB
8KDKkCiZilGxZXeg4LYVtiOEqvlvIQNm1HjfhrB5d0xw8pMBPz62BzoE2BTY7HqqjWlsFWsj5zpb
nUksq9rj+6z3j3lCHaRxOkq8Rnc2w+bPGBk7DpwTBrNPtTvsNV30Kxvsd4mvqje7ESZ2b6lJwS4Z
X0Wp/JhC3tKKoi0CcZE0W7Mo3rNOecj1+GiPzroftKdSjT6zum68IU5fp1x1PFYEp2OpHuIat20Z
baIBYyV20nwVx8m0Csb80Q3LB90RtBut4m+Ioe7ehXClIhYV1JMuxxkBWvE+zcoeb6hNXY5+Y6E+
5gYcA1ZJ6rgU8oZ8s+Q7YmYZtPn4PvTK0zDC/0t+l+cV/Nop8odwUedJJ7yZKahc9nt0lHRo8vFC
rMUN4LwXk9iq00g5RVAvXEhxwfIru27jutUGA8wHFyqEV8DTzuMHrGUf7eHN7EUO4b1n3XK9zLA4
Qy7207nf2WOzq6iGNW517Uv3fZ7R66UzGgPEqY+OQ0rj6Fv6MIhc28ZzHHo3gre2sqG10hw3rORc
1tMzJpbU5gk3ybNrdnvdqcm76+d0Yk0qIODue0UhzK0o+8c0eCkqMhDUlvg1ovxI5U+uVbjuNgPE
xuAfBl/v8At+x/nHWpQQ9yCzqOa1Emb7KmjfxkJEpKSdlwj1qFsTululIk0Ou2ddpx7szFhIQo+N
286L2XHMmJAroNLdtsS76U/Rm9f7Lw1dA7VFPr1NVXHTtfkVYfUSzbRucIlke7VC6nK5u3NxWPFK
qZ3LjjB86kc8ONyjatb+RIpXDvlubik6xREIrx67GKH/tgqmPIpFQyoY9L1hNhfTrp5GfhTQJ4C6
8lzn2kGPSO+twQkxf5neCjU54ApD/0MdgUzLo909GmPwFJpvU2C9u33zarpYzpTcFPZIb69COMMM
0q1Jgx8p5m+NyU4vVR0q1vF7zb9QNODsrf6cz/+otPxQXAV/Cg+wDzSKYcvVjXKSWXtwscux/9KJ
5C8Og9JzheW7RvwoUdowI1as1NYVXlu/56o+gyitSBLV4UlY1W1uKQbingaifuCIK7lUyxxjVLVH
QKmXugjOi96nL9RrAOEwqWYf1eRKWA47AeXmsKr8qu7+0iDCrrNb9Q1VuGUatNISPy7IisdmTSL3
D1EewhPS+alBsIXPkpZnLxiorRln5X7IaZC73VlT3rNYuThl8caolERVg5eJ2x3rytwaRv6EP/GA
PWiLxNyMv3uqn54eqecklZ+gtzdzv7Es0jnawJfEUnxkOr5udx+mXv2NqMa4dNzX9gDYVIR/RTc1
vpLW7yPDQb1BKZv2R2o/iHD8u4tIgi49BWr35hZW7VFmzlZlQCRcD+toDm8RkiqPSi+njap9mF28
u1eQqMtQs8SIDOl4UXPEq21uUB0f3m13OoOl/pkLKLl1mXPfVhtGWklwneqLJjVhkguK+lePLWCl
y0lE//WHY2w1FSTXhsj/8qSmkjulu9hO/u4xc5gRHHRW4Cnl8EOX7Hcemg/1bzTmctW2BYbU9meN
tshO25coyVahO+6RMe6tInrPm2X/XibpQoVIX9m5gfahShKE5Rk1Yf9rDmKdDTW5SdcdlncCK4L9
wGqIk/wtrElWtO6WOuE/0aCQWsQtkTmtrWry24iYWJXXUdQQKvH2UQysrWubzGcpg6RZtc179TlM
ulNshMkKV91LEmYnJxkqzj7zn85fc2R3cYuOpjZZrMinNdl36801RF+t2UxC3JS2fDJH7Xl5PvmY
Z16kJf8oepQx0rdk36b0Y4vK9e8/iEbpyQ6Lo5IiPK3KiPvLBrIeUklchFxGrXzdlwvjy5T6z61R
PitWGa7y8qUMaTm0kbEOR4uGfP9FY0iQqdXHKo9PshhTXziL7Xud3oIAbHDJtLMd6tdi6ZsmQZxs
gL5FJNZo29zr2JWnlBDTw3g6WdWq+W2p/aZoOJMcf4wpp+qTn+F3hauzqbLP4SeaK6/LlVcH+ylr
zWMAgzBIhovaRC92fwna4qhyL2SCkGFcmvSm2MVazlKuHmVhfblV/j1iyuE6w1UiR5othnImdWR4
mzpcrhNNxCIkYes3dpPt20bdRqp9SvxGfFguxbl7bCcH+3XEQh01VZBnqEqUK+lbSRPXnSj4A7Ts
4jUx00k6xS1N6ltVhBKpT7OpRXGEyeCw4PAOS8S3G3T/HOdJcQrYNtSqIhMp1X37Yfr4jfEmtNhi
X6tkCVX/wKW+5ub4ZePG52kmEF/XucgmICYrp/1czts0iV5C1b1FjC70Y/aTL5OreWQ83teLKHK/
dcPHAnrhZKQfkey0TYdjWhibupf38lY1/ZO0HYWs7VGvWWdF/881ZbieBDIALe22c99WvLhx8EPE
tWUa+5k2+Wlo7if0GqtaG5mqeIMevtHacB1G6lNdxt7QoQXI5RStWgYg0AGwb9jBUvNdNhthXRmq
eZqKmOoJ6LgmdB6cwdxNXCm7+G2c8cHRII42FMJCJfzlB3XPGSKKUPFmuU+WSxky5hOZtNpFbvjR
VG4Dob82vYqlPbEDAOaNnaWrshjO4Tk4x0L96CjOrCLqwrB0f4bM5uQuOM/t7Cu1JtwqnZdC1b+E
4zwg7d7HrJ86q34HNhS7eXKScFV1+UHPmnXVNO/DsqfPpK9FvLsP6ZaEhOVyjYqJtkmI+mHU6p0o
om3Y63QJiNyq5ZwZnP6ERIA+iZq+JLr6YdkzN2VGdKejJkXJGVLGMUYGL+eHqrIeiFO9rM993Pke
qn5465WJO/Ip04pnAuRrarnfUajJVfMAKmld9/ZPEuYPYZ9dKmtaZym3xdx8dpE4xlX9CIwA0Ls5
XmvVXg9hq+1m2qleF/GuifFsJu27UZYGK0z8SlXfxinnKEK3R0qPVNUm90mo49ayaIU04Z5E92NZ
i4gw/o1t+WhHzZOSvEht3C7vsMLN2fpjqxwMK765pfXsiuyDQWsfhdjjMsVvT8knYdyBOfDnWcZH
oYq1k0TXDL/8cinZLX/abK2Xruu/lzu3S/9Ndr2f5hMm6aWXldZeqRyC1jhwvdqOThELZtnfQ56D
rcjnoGoZs1MPy9YuLZeDNzL2jzP0x3v0wIzXSXXZNRnGT0PUsFujzZiXWfbbwIkyT3Oi5xrnZ68m
8cN7gm5MfIp7ShL6kLwbRr+d6/RB4bkPvX5bNuwFFjor+mExftDy+UOlqq98oYyh1dufh6r4WtZZ
XuqAaoJiq9jYioaR/ifnBN5vuakBn7jzZUy78xiO21YwuqKbxn4EAGNAJm6Hl1z2GICqX/qIUsZB
wxEEXxhP+WPWbdrO+BPWQxeO54rxlrRq3mYmuYWVX1yKZ1WiHY3Q9tR6/CcJ5vTnFiRUUFBGWvgM
U2B8uZN7zVp1E6Tjg+a2X3Fafywv0urTy5DBcmfQAtjGahrFShbyNI3xxQ3s14rLHzv5q77Ub4fc
Qh8EIBF/jBZsDYHY11IJEnK4Qm73Rcdd0abs4qW7NGmuZRVvMnrb+Xye2e+X67S8/NIqPoGbf7XQ
LUJtsc7b2HLClEbsh6BE2mXsndqmvmv+JgW1hLR/aur2aVSarz42Do2uXkeNgoOZAGKYriLtLlJO
H7Junkw5viw42yjP/U4tdwNXL6uzdzHVNzHl1Lmds+LaF5sSiTJ+pmXIyIjypWjtZYGnFjMDmXN1
0omUF3rrYmM+lbVfYQ8NSumIp1rtxfotv3Oe5fCB4JoIOJ6pgS4saLl0vu58aElYHTPBSQN9uGYL
RFomhJAGbhdOP+xjal4vZlJd7AU9HSlAqMcFR+0uYOpuQVQXC6xaZW3gBbVqE3IYbWA3Dxe0NYMR
uFfH1DqYpVEQBAfOthTW9JipO1ci5rIO1oLKbhdo9gA9OzHD6dBNCqVeRbf7tb1gtrUQ4Ha7oLep
blc+4qyfcMFyOwugW4XUPS3Ibm2BdwcNGG+ZSdezFrS3A+ObacX+wV2w3zzSbJU+/eBVqA8BQk5P
LJjwdgGGM9CwsxeEuLLAxO8f6iVt7BfUOGNt3VlHHVQuGPJ8AZKnMT5LubEHsWUe6gVankMvnxeM
uZVUAeJB0OZpB+S8XXDng9lVGHNyVIyjeTCjawwZvYCQLiClxwsyPV/g6QhYYFWxHxeiyc9hrUz0
yuSnPbOqwwR74cr+rmW8BBDKOpHs+ETPnL7uOsrSm9kPf5Ha+SGQFoqBurJXGnc6uS2j9ojRbg2r
d3f/6j8PVXU7efdPq6mG0jrER+e/j92/QQklPbGoIso1o1/0I4YIy+9Ef4Lofax8eyzLpfT11MkE
awqN4oRSMxRYYTzbWSgdCtuSdFb50A8tlctWRwMukv7432+ElB33Q6U9xBaa6DmPbLG6f4pxw/9+
Ggzlzk0LgyBLnSu6zfzP/3zbAAN0VA2zrWBD8Ggd6DMnhNP6U35DV2asJq33s1Zyh2RvQpupyzb5
1+SiumCUMnJBkKPvoa3z7hTK80I5THvE+1ZKJIhrdTyrtzkrL3pEgZ3SDydmMj1pFDZTigsrtUFF
OVKeKsu48TEa/m7gyHt1zPBBSYuMypGFOLFi4ch6UUA1bO/GpMqHOmvkg9DUdt7fP6V495fKqt80
HC/DRpahvUZxVazGNsqPJfmup/eu+zKljnxMgv5JIxl9wcy0fVbEbysCrV8pduUb8UxJBMGZgLiA
ALbE+7t0EAUM34Pp5h/tMDsem+mRqvB4Iqyv9lEdO5vZ1udXliLOMIP5GlfqJtHj5GTqIvU7A+eY
wRzKpzT5lVFpHLnAybrOrH9DHoizEtMvnDAWfRga8c04abmyApDdxvLh/tl/v9QNrSu9+9eTKPrS
a+22Pg61PmzLoVtlvfzpZfk66M58jLaUX5TPDF8LKH2WQtaflH4jG9s3mqk6KJJUTRiMwGahLS5G
SUjf6aKhi5LJp/tjMhbxFoVKtdKSpH0ILOvSqF21p1atruwp62+tExYHjcb+Ks/kcMsCEa7NWEt9
wpH6OMdBvukKislT52Kk2yoWoSLFA/EYiHFjlBwNxdDfUJz+aWEdP0ZZd3CjqsLyIuk5tD3Gols9
2BWpynxjrZavEOXCrd0lylopi/JVSNni7plU22n5Mul1GnAgHfZhYRevrTTpvudo5vGKVigrhbpv
p2bsm8waYJpZIkabkkk9pln8iP9VvUGN/t6PhfIodUq0uYxjKBWndEqLlbS79hAvE88qbrxrtQti
hshsrnwYGJ7WzfElSXs4lGqSrOY4HR+nKvuNhNUwC6ZVz0h5Pyk+vDgtQkJlfo6bPto3MUUKqYyr
rnMoUyq93FKPQ8lqlPYhs8KMFoCr7iOGXYPZFE9pazU0JxgTkqpbH1C9FL4TNeUuQAA15DWjwxq/
Rtev7Il8GBfNEF2Tw/1LfGGGE4UdXh3fTJf/RjM2Bmdiic39pyhGzNd4e//W/T852WhvMsnlvz8W
kVxgwaCehtA6JorZv8bMpZ70gHqAqWcD89mMyeJH063s5ctczvNWseBPETANr1pMT8Fp09esKY1d
N9bDexnmu8ROkhcdFON5dqm+3B+3mJJa25Uod3VhDu9oSw9mWHXPI/Z5j8pAHH//b4x0036mn03V
IV1CXFoyio5fpVd23YipF1+jIbtGhZmuqMItwWcaIs9TkVyPSXv87wdLbfly0uNDNtDNGKNh5dK2
3/Z9ebKCzjw76ZVg9uja6S/U4Ncsw3XHaF5irbPOg84GNOhvaKrHQ8dl8ttiaj/UinYJs4LRxWIK
4iL77O/+OA5dhu+ktNDtNqZo6pIOtnTKaPuH0UOGdP6mEMyQ4WmYDOtRvoG+S+e2VuZPaWpf+TSk
1xDh02Gmy4lcn7F/s+h2gYwXGz7tSHZmkJu0OeXixFh3Wn9FxMBAfxYc6tzuTjJP+1OQ8QGPbxyG
Cav8aXKa0qfFa5MeKkdHY6tlvjqldCBXNs1JGIZUITVxZso+QBK3ZBdGEPe7TIZoczUU5GIyTkmn
bSMohA+5Vic0ZJxqU6EXf1QyeFge5cLen8xO8e8PZk576ttJ7LC36R5GNewfEoN9jShL/RlnsbgR
/N9jkvr9gxuQcVUup2qCBVK0MaAtHWmh0vPadvGnYgzahb8pr5rN/9b19lpMmrxWywdtLNedOQ+3
INdKsuJYWVGlRLJCiHrSchcIQllEflkp+oOp5cZD288vqO/1DS9fPcx6SY5rTzN54fL1/3vw/umA
WEJibl6l3SHgae5FpdE8Ww4D3VX+8P7JVx1lzOeazmptFwLdFwljNpRbiaTeD1QHDR/eH74Sqifc
tPIHVPhZo5pH+uHuKm36etf2XXBEjWrvJrNGrJsvC6VunEPkpJe8/rHZPT2rhdbHBWiY6TGdlczp
FjAEWq/zcKofU4EaZnRH9EeG8yoMmZ3Qn28yhvogfxphtGrQRYZhKh7tKR+eQuHWT+a+mqvr3NLP
FbS3POI0nzHCbdiJvcWcVGz/xYq9KyiqZQIDYjtCAakh/50qBe1m/e5yPFO7bg/T/3B2Xslxa2m2
nkrFeUf1hgdudNVDIn3Si6REvSAoB+89xnPHcCfQE7vfzlNGTGYwu/uhVFKIR/Db/P9a35qGVWdH
6K2MZ8leKeooWLgZit3RISghwYEg7GynKfV1pUc/G2yedmZcl071M52DrTyopRWrwEofDNpOsVyo
BHeGKPFoxQhRQx3FkRjMO6P70QfdTs3wG6RoxpvXKIom9GszBTP3YKgzkag057MAZbASEp9UsyON
XZRWlAEzCt/6j9GJP0MhYunB6rLp1FdlyF+kj8T0Nc2b/Oor44p+F4B1uhtCkRI1KgzOjT8e/8IM
an9bGf1Wk5+7k28sVauf3chqtzMT8dJWU+uxZmwmzphCayhY37LgBlaKLedubJ2HyQqGwzSUSJqF
hl6UevW06Nr2Bw4hZ1+qzYj6yRycfeKj+zJ6exuLbkAkMD52tKN27oyRZckooV0ZacJmouuMTQQX
dh2PKNaPP0wO4nDDYifWFmzh8ceULKfG6CYruuxGS3OoNYD/I5bYV0k1+s0ib+p8TxURmov8I9u2
f/4Nm44XGLDR2lbwb1hGXwg0J//6rZlTLV6gyav3f/6WxdbXILJkka7qr7syeaE9H28NXs0R00Fe
4g/+qtWpyNc20r6D8PViO+rFnm1ri9hSfC5QkNxm8pfU7/zbZlIecNDqqBtn9XqsKFDNfrHnX+th
9ntNNebrDHHYqjKR0Q5m6O9zUgP2IzVFksGpNfHx9EiWZvoOGZshjaZUoqDDSAIEwY3mQ4KuqrXm
iukKgQcqiB5wyjCNh1SfbkBxGa4frtGeSiVt526x122iWlMr2nEdy42pxRnS9XslGsursdtZddNd
+7oQ17TZui7oD1XbrYtYRR5y/KWjSPuxBe2MsVKmTQgIkTBp1NOcBEsvyWayGYRlyVNaTWOlP1CR
pFVf/M89nJZQAZohjoJqcQoZdlI7UhV0B/gBjBXeDlytwxVbFe7ScMHDecbPB6ufyEgLQSnMthM/
n6r3ha6ndFQoPKwc0awMX9klyUqq5Au93k7OcC3hQh/fyzMu+jdHPXHzTRbaurbjqBJknaU3c5jc
ShN9AEd6rC5YFs/4lN8c7IRKN6SOUPFbcTBVxXme3FVquJSm+I+v6ZwnlGQgYF4W1ZL37GSzha5i
hQ70BlwuRIE8tUF61eFasdHcSHpCXDt7tanpSccHSysvPMkz7yfgEpVQJAm2t1R5G35zSNZtDGXL
TUGlTe0u6cBK0hbdZnG5iUkp/fhaLx3r5K1JRVAN+iCtSO10UDpnFVfWgt4sbeNLGXrnXlCAmZhN
bWESRHLiuezLVgNCBfFaU4qnnDvnY22dKBpGYKjk3ZSGU5On+vEVniHgSoyNAD4FwZP8hRN3e68M
Q2OVo7psWSFVjb0Y0CrZwNHofjPViRUK3lv1Rjfy7ThaD7nCItu4lHB/Bv5AGUEQAEqqDnwhaUj9
7ZkGiZPhIwCOofj15yIQ9wjWlojeNxHO21A1MRP0F6BjZw8JkNiWjm7+7+SQwmFv6uQzAwLXLf0y
hfuQ6PmNisWb9vZVfCk359wDZkxlSLVdk6yZExN55wSJPUa6oGErLSftdrQXNpCkwEG0y5jnK7iE
xLD5+PmevUyLA9oQ3QzAv2/vbBe1hRXUspM8O9hIAFCYO9h1a3VyllG/0S7SKo/XceJgljhYyduz
obk5Jy9UbZWlT3UFQSOFy0XGRpyF/Qo72IMexI8gHu6N1N86FGoWadL5i+JZ/eIIsKxz8pSk4J9U
dfqipPpButxlip3AjabN9U1ulz+0CMgl7o66o4qudfcmi9Bl31GHtatpMSvpwW4oDejVwYAys+hL
DYha727pZCRUJh8UhfGiHuMXV61+1QEq99gMPwFZ2ftD0l+Y3s6NlNx1Uh1dy8AfcpreFsVxnRgK
PKNo5qyk93mw4s84GvHR4tfRs5myZbsN0q+Tn6zC5BKf+Mz0w0MgaFF3AAjwYb19+BQanQiCprmE
cU1BON2zQb/3c/8AwMqzjOFCOs05fhMzgmPBQgZJAzDp7fF6UZBFFTfmn9CYgk0OvQwCs3a9Xd7r
JZypfjfoFOjYbedavAyzBPXpshm1DUrwbTh42H6QyV4KNj/zETCgAgO2QUEDljoZW/1JREkUdeay
Bm8h1SYDh5D3YqQvhVWU8Fb/gov+3LN3qUwaYEpNoIJH2sdvQ1qqhBom0dFczklz/J8MDCT/CNm9
uu85riXsDcHpnkpg40Sv6X/83b85/MksWYkh7Du1//PRZxqFXjbw2OWWul96dUQ7rrqELjgzWb45
5MnTB12AoFVesdTbRG7x6gp/S67nyudtk6BxTfU/5+iw9L7GNNfidWt2ZmBsWl9by+d/eYF5jjTF
c6Q56YBNc/RTwpNKVwJNqopBgz5t01rPPu8Yn5pRfnPtakMwHprxB72y8Ud0Oymg1TVllzaXYBbv
743BLEP3EVY4LF/rZPAvZqWeB6U3llI3KhVyI7pdly/QUuk6VkjPKgfhZL5Ruxdqi1uNsK5ZfTS7
YNea0abPuktjk3zn3w7TnJHLB+Ey6b7nUYVRPFHpyMAxuAUtKZoi+rj2TRNaTMuuCLs9qot6RA2N
3Pbjd/P9sGQIlV2yBe1Szr2Sd/zbp8G2S5/8sDWXNs1EFaWZZJnIsUArlTXNn93Hh3v/9b893OlM
HzSFopc1X2KDUYK2+yBhSs0WGHXmo2XVLwyD5541C1Tab6RREw528qzdhNyUAPgStiF9a0HcnqbS
CwHu9+Ow/vjSjovd06eoakyzEs/COH+ywYD443YR+g+kQua9PRhEbpSbQvhXZle+yFtr8465dODl
KFfZ1hffae/lraaasVVFt/pfnY8D5uwIKBQn1w60yJClPXNZBVANtGZTV+Nra8+rLu/39lxvovgm
CTb4NF4i0PwzmOiOeanjJ/AzLT8+m7PvmU68C4GNght0MgaGPhwNbcjN4+qdgAK6weZaFcna7+sr
Oeh8fLiz79lvh5PvxW+vdT0aQwa8y1xa1BsTJ7mvEd+HGWSOEqmltq+VS1z5I1P73ePXmV+gUhng
z0++JD8WCg1Q+arV2pMTFTAeSS1kwyBvvXzdpW5XS7N9kbYvNqTHDGvQBJqkpDGDpeJKQWsxM/no
hOou9BJKSRI61KUjWHMIToFxYfuLb4Xtbvzupo1gtUTrTGv3bR2QgI58u043/5vbKKMlheVQ+zxZ
tOikuHejxlOTWqJMuwZ4voBTs09IxhhIyejnCxPXcVny7i5SYNYJ2FQN9ZT1gya7QRZE3X0S1tWU
qts8CW651q0jbQtSvz13xR75uxRoL6Ts8Gg4oi7y7PB5S/lwKm4MFqAizTZ5ITbQKO9af9kP/i31
0G3Vu7shh4buUOXWMRKblvotL8atP81X82h4/bZFzuskbbZAXWgi1EdLAeGjd++M3PpEWt03A3m5
fMJSyCQ32nSPv9Tl9AR1Ksp7PCMFerbA+ean6fdasSj07ai9fFdR4wTT8NhyGg7zca2Oj6TXr2vH
wSThsXi9KZHiTfWSN/c+RVLko+GhXHKADvcdZd5VHAW70TVChACHujf2cfHwv3jgIOO5cBCUqGLf
fjcqIF4UqbqxHNxsreDFMAiDMLncsp0XSaZtmii/MCXY52Y/NmIO7HNCQXX7ZFtUDG5Cv1wODaV+
RQ98EWfFlbQASE/b7N8SvrgqSgWRL0pPaRZQpcw4Lm3kxVb4U8qzYzGigaYlW1wXhg3EHFw3wjNQ
Xet5HA5yQE4LFroS2l+WuqcU3X5iG+JV1ufSJq2jaJ783ryGrIdm71V+kUqtbYPJvHay9jbNskcg
SLc5vKdUtlNUPmNWMtcIzX7Ih9zXDwjatoFvg1shidIbnG99iF+G91Vq6gPX4d3ChRvrxqfAfUW8
cCiFWBa1uDXy6FnRu1c1ynCz4w9Ki5qMDA4SkfqJJyS7sNzQ3+9+aTDCEdOg25Fhd/pV+3butO7E
RCXdokxQa13rn6YGNaG8UewId/pUPSEBhUqYfTLC614f0NOFUlF7G1TcbVjxo36f9O19K+pv+exv
iJJeUgT1FwNOw9IRayJXGi9VJlguk45/K9vbeMJ7NiJNV9/3bnOFnxNpZQaXKYvC26hwn22+KRr0
T0ezzscv9hnmJ8t/CEgmEzR5GKf7IV9LCzEUmNl8ZG/SgdCH0Suo81u3yq5xPzZ8Tp2r3CloHTPd
I5HsEazKZrT9fd9h1tMfpPi8SpB8snfhC5azeFokFypq2rkVi+QbkoJHlAslirdfoF07YW8WdALC
OHx24v5rTMCrI8emOP2mKVIO2y6z627sPoUSSXB0LjSaeOxRdmc1ioguXZOmdp20YLEGTXxDTI7m
OP6lFhhtfVwytkXn1c1eGykK//g2nz17NlpcgAsO0DyZ5iEf+kanJdZxvVWlfLjh82jqwMQvJdXJ
keh0ojB+O9LJDJ8Jek+TkEeCNVg2tN/NSwlNZy+GSjgxzwQXqe7JjJ5XWd729DwQNWhruX1GNrZJ
eGnl/uTj+3ac195dzm/HOnnszRzboRWG1lIZh0fSi2EJWgc1mShXJNd5nH/VxuF5mpMDze3lrCCu
Z3+UwWyI7Y3o+seuGbYXTunsHaYmJz8YTSWY6+2bGA2V44MMxbAn2mep3XWkzJiN5V43ks9Ny2Tg
WIR0TTB5JHmFnpoPwZ7CvTvl8YUXSz23gCQ9iqodXQNqZyc3CEnFoGVAfZahPyO8W0mPTxK1wC36
Z1ULl73UBE3JtwH7tyQQaQh4y4lE7ia9H7BkmF376jKNfnyTjvi9d8+NpgnLPjQ670q2DeVjN+54
R7pqFuzVjJX0Q0ntLRJElt8/ZZlDVNbzcW/FlC7Fs4UbbXSLqOmq2GaV+TgT8TC1zUPYTNsYISEN
6O96iJFJ9/2vDu7lRA1+ytVDM/v3MnKh6jsCQOdlaLWr1s1XR3uR1Mf/6cHA3+JXNS7q4doGAlqj
Yfn4ss+OpsCaDZVvnPX8KYdVZS2fFOPA18diN0/N5y7Nb7O836rusFbS6pnctJdSUb9oufrskOgt
B08GtntfCa6EuZPK8rwg/5oKVDf8MENjmSLYlmrWj8/0DC8UzQYPx6TqR67b6bifq5mRtfr454iU
knLmaigsjPxJ7sQsnpdcy6ZuuKpQMV84thwg3r0clBw1uaoBXHnyzjZZ3RaaMHk52G2Ck3kpcLul
3bRrE8OjPLMAX7ycg35LNsw+g7j28fHPcJy5dplW7+i0D3kV337BY8h7k5sqA9is3wpTW6pRfEct
dlORd1BK5l4Q/TAbz7CKB0wnT73ol4mtYFEQVP7K+0Jar/riVgbgEZyysYmRl8UjB9Uui7UlG/ei
LPY6dSO5p2YDvKfPdNOLdHc0Fkgpuh9jAJjjzxMeIJfuQW+aT/+N8cGQq8TTe22ySaGiQ93z3Val
nYFGCMG1ylZppKPXkX6wiq11w+5SLmlFZ6FHt9YVvgrpKXHN736r8/34d0J+W+ye2sS+SVpsMtK5
FCcbOcBI259mhZ+siJE/QQ3axMVVhkFPjsSSAy8vmwSqnRF8E9O8Ywezt0L/sxyV5bep4NSJfWUt
3z35d4KWuvRPfPysj+/Su+un1M+i3aXccVpXVTMrg5PCuyY31/L9HkTxaN8chxH5cAyKEHKBrVbp
pstJUzHqC+2rcyM03WoGBZNb+w5TbpdKqQZRxxmwpa+pJ8r5P8dAJK/WwAxw4YrP7fFpspIDYOrM
CafNjQCqltqVjEFabzsbBTi15of4frAJsIDLMjYTqrvHvbfpcSDQZQePAv/U6RQHEXnCRsq5U+sf
5BtsBl+7ECZ1rPacPg9as9SewPcRNyfv1m8VCOz4I/HYtbWUuxhXutN9RzmUGox5sZeTPIr6xs/2
7IG3FeZ3uUJqcIRhDX5K7OLJirdkSedxe+1PBrAkTIWwvzO5iylqUg5V65DjhLXKFnBov27rbIdr
+EbuEpPM3kQwDRvmgT+fv6KRFD80h55V44WncGb3RmWd6FyuFZzP6e5NZ1ouMLYSzlUG+FwMsi7U
8j60ZOYMXKBigJAvLTsyGqyr8cx/fPxzazR634xtbB/hWZwsUri8Lpzn1loWXfENLJFcJrVqvrWh
SX18JE2uXd89UbbEmtw02Vzu2yfaAwdq2PUzwoA2Swa39/SSpYWgqeUwidUYM5zmvmAHL9dIk1LC
+6I+YSRrJRpu5MMJovFnahf30lwZtrPn9g/yj+6P2XJ2Evho5BcKOOe2ehbBraYNydik7P72nNs8
ieuii61j2Q2gyjLSlJWlJPvmez9dDyjEy3n98X06OxJZfJYoPEzmndMaQosCvqPmai116Tf3u/YB
LOouLpd22Unh7DfhX9tTvBnn8rWCv3e54XN2ZDAJr9JVpoN3vS+M8UGolJa1ZGO56V2oUPWtHIgK
BP1BcIhEeeFrP3/NvIUGtTKZrXvyGkZG2HZNR4tHQFAEiLX0XYLLyZD2g5WSNdDy9bX8wh33xa58
mj72hWrvue+AHaPOYoxCt3Ya45FHgeXHBW01OdbJh5zT2JCAQqq6F57vuVWNTUGdPRHfgnnarTfQ
e2ABprM4OPPPWrUW8pWXBIaJ8nqEFLhR9hbGnQYLL8u7j49+7oW2CXqVMiX2AqfLOTV2qgkANgfH
HSxkyZochD47jAYm4f5JD/yl5Y4XJtdz7xMyC+JmqOqTCXDydPGnB2kz0U2T5cXZVbyCyVPeYIf1
o1w7Xt59nX2eFJMtwc6C4phc7vw2fRR+liV0bdjuEJQhW6QRghqjt45gmY9v6blxjSn0X4c6ubra
rE1QNzYtIJIzkSisTCpADlWRjw9zdotLRCekFGRfAtD020tKIJ51WqvTj3C82LA3EpXL8vUq1A0W
pDe2uIEJt4HVrIflZo7j77I/WTN0HPuUbv3y8fmcvWwWi7AWyZrmlN6ejuXXM6s2Qb1eWJuYIUH2
BeTm6uPDnJ02+Cb/eZzTLxPyBSEqJY3/krjPUe1eZD+gp9FSJuNatoT8pjw0WvggQHp2nX8VdsF2
dN0fGeyHvJAkHG03T8njzL2CdbU1WTHI/9cwzlExWyn2CvLghe/s3GIOhxhTHZkzjCknW5cemT39
C/qCaj3sgq7ZgpZWbK/VlUPq1Pcf36Nz3xdbFMdBIIE75vT7EnON5UZQV2OjthBOvg1pu5YSDVIQ
V2wkGF+tC+PluX0h3QWXvie1DVS0J2/jNJYDBjNTX0JgWwET9Exj/BRUZPKypFd/OQjaIj69IOwu
3NkzIxivnCMowDKmvAuNnnKrEeoQkclCT8VtYgp3zWJmcTrW6bqSLnMhwTZRcuG4Z26ySpmCgVte
NdPz2/edDw9lSpiwDyIrK6XcbvjVM1rsJM83xZQdAGR8/FTPSFCMN0c8GcN6Y0ynwuKIss58pBqK
yjzonWf9UK3+55HWip/gqfKHWwdnNokW9UOTjZsKIqKSlfuKdIkiK7YXzuvMu82SlboFSldsHUKO
DL+NrWqaaAJpOJC2DJtOf2gS9q96da2W1bNKhlA2V5/6/QjqJDPzRygX45zeyfTcOBjY7PrLirfy
43M6+3DYwlCp0KVAQk4Hv58SBMaoVywdX5Q4KIF1L8IGhkkerKVUxUzc68v7tTNTDAlYGvfgKN88
XRsGTiy0UK/RQVTxN/nF2a2769lHNKLffXx5Z7QfBOn8dqyTwdbsCzxsUWMcd+e9RZMHwO+ugjOX
zNgHwPA04w2GwBstqw5+aB+I+zgo5bSWwTUXzkW+6CfreM7FNZFhGYg7TwfkYTRYKymAQtsp37DF
YmtmzMFOZke30CEEYHQDvl5yK/R8HduXluRnHjUWZdJ3qaqirjRPvgrL8VNhp4m91CTBVFZlZK1M
thFlJUqnFJMY86U125ldGgflcDRxaeydRoiJOfDnucnsYwWo79pdh8Ynp+LU2/7NFF3hZPDcpa0X
jxdu9pmXTCq9VRklyADzTnaXtYYZYTde+nMDWSZUiREF+c3OdRraEQqfe9yHm751JdbOtwYeTWYD
w6BzQE3/8lLu3JtIyiftVlknofZ2stpxm0yrgyri9of+FQzql4mykMNu8Sit79tP7Fq8hrZ9LfKl
7PF1pGoUcE19O7owEJ19EyxUCrJgQivjpESgtqqoDQcEkSxZDbaCe2grt45uhb/H/ppU6vLjp3H2
Yfx2QHlCv40yLXGdqWoA0dddf0e6gieoPZo0NahhX5pf5SB68pWx0sO3IKszLCBOXnPwbWNKdBj+
YlO5khgIlTAWbDtJO3A49X7GAzlG2mZKTYjGWXZVUDH6x1XLtv7HV35GAkh2EAogoAXEer0bYO0e
RJae5zYOZoAblPUqkWMYbD36lEtlM80V5nbIG3l8iPILz/mMrpuDI6gWcheuvevpRXUxJaLjk7fD
+pskNSCSXUkelMSKyKiv2aa/V1i3qrbLSSUxCDVg7fvxLThKuU6eCPthdjAGNSXBmP/26YtqNruk
EPZSKYIfEk2F0uy2h9Mk1/2Fe1Ng+IicbMti6Fi7kR2vpCDBACvijQoLLoTEICuYcrBg1XDIc/OT
D5VDIngaysWSQkIa3Gbt0nyQ85YOY6pjC/ivHf5/fB//T/CzuPvztJu//yd//l6UE86ysD3549+3
q4fVf8r/4l8/8fbn//4ZJWn580f0+uFPXX9aP57+wJt/leP+47yWr+3rmz+s8jZqp/vuZz09/Gy6
tD2eAVcgf/K/+5d/+Xn8Vx6n8uff/nj9QdzBMmraOvre/vGPv9r9+NsfKHBYqsoS/3/8fpB//MTN
a8Z//Pxf/5f/8PUvm//6f+1r+pr/OP8P/HxtWv5B469EjJLCTro4A/OxOzH8PP6N+Ct7NMdlmagh
leZz+eMv8OLa8G9/mO5fUYZgRGLRTFuDceuPvxDafvwr+69QCExq7BThsU3gXvjnib55nv9+vn8h
xOauiPK2+dsfR7nUv99WlNqOxnHYOLEhQLR9ulz1o7CsbMUEMhDa9xDyW9qc8U/bVeYNIaFz1mhb
PwfBXYPd0yYWbXUA4SKvvgHpAnM8EfCSdVG1Z54rNONg6i184kIJtmGaPhpW1y0dk1qeNbOlFios
P5ZgHgC74MbU7k3xhfAiDxgCTvssRptPOBQ5VsFE8lMNAiNvPUfM4T10SmVHOvXndu7NlaUOkLD1
SysG9e2W4XgvWJ1T6qaVwIr6uMX8bdwuNTsX/pwZnu+jkrQCdU1y0LUO5t3OIOU1iuVex6Gztv0O
SigbmdVEWFlTOsqClNJYIYrXzb6PNdrfMAyrBXhGPMCXFYdvK0N/nidTPE0UgOvvs8qUNJ2FM4YG
pHoNXAJUXwCqFsanL2k+gm80jO+dArPXAa8ZxGnpZblrXJp4zp0ECnOdHTcvMRXIt8Pc0DtGUYNn
8cqrNPCrjY0R0SMbJFwP5MUtVa9itg1hvxntJrx0cDmr/futtQUyF7m4cNhf6bbAlvX24IqWIt5I
eVJN1BfL2sk+t5SxFjPFj3UzSnsz2Zg57XLC9pzloBj4jnOYbdAMZDYnTI3fvv9/fFa/f0bvlzvH
E8IEgqHIsA33ZBpOY6DEQUOM52RVpFl2o7mNELSJzRh/ahSfHLcpfyCZfmPU7jP9+10K0GBpaAG8
/tn9eeFs3i29ORuTW8OahxLlu9JwRyha53eRge5Ku86t+rPvY9c1SXdQBNw2XZl97HkIClD7YX4C
QUb8x0CknN5eWApp556UNOIQ6GjY7/0YwNCn3Hbpw+Zp+6u33drrqufEzbJrPwhGr3hCX69uhrgH
5ARrt60Ing8GB65qHq21pn/pQfc2lZdNYE7zoiTDq4tWSTlHS1wWL3ppQsLHJ33hDr5bVslAblVl
6GUlQ1fp5O12AUiVJrIAL4aLAt4/Uq+IWj3k6SDgbNbKMop4mIkOxDbqDW9mUlkVhOQNbQ0wLyNe
wFdTeCf1FH/6+NSs96eG1BjDGG5Amtr0m9+++xTvGCSDXPfMwWQlJQp9b7W1x6C0EQ30DNmM2PaR
stQ1LOj5bs7DZI2aqqSEmuzsgeKmn2kQZ3DWbwwFoBCRKbTqZi8twm1Vgr0ZDAzlmjmtQ1g/WOMH
lq/x7RT4X5s8Q6/egwYAdT3uQ6ckk4rxrp5nZ2mbpBZ3v0K0jRuB5aRN5u9p074MzqR5kd9aXkHV
1xsRJega4cSuTk6NIuaDG4Wg5eODcLW9CEGsgOHVc+APKsRCVxtI68ns8koNCSExh3il5u0tUWvZ
Kq9cd+W0dNhBS4DOyw5BYQPwGctfH9/19xYvlElUpg3dNQT16VO7npIYwLGCXvfa9Co0ZCSsnW4n
ksPisFcWzcgT17neZW/pBy0Xsyd8FK3MMWAgzP6QBWCdK1Xv1rDqtrjhmtosiPtVwckE6eA1PqEn
TkziSuDrHjunZGWNxBnUaWB5wWg8KWpjHVwVIMgc+d5Q1aQyVJ1OIGO7LJMgXSFmcdbwIOFAGRRc
uCnpqhSV5FTW18OYQSBPQtPTC9Gsi0S7ICjG0Mdq5WRMZsQxNVtue9nyne73gxkKsd6qJi9gF3l5
rLIyQBu+GdIYwXWXf9f8cl2FY+YZNqEUUAaWBWPXQgmi5rZPSbG0UOjvBtGkew27TKO4UEYLbU1/
+zW2+nrnDJO/NBv3xq5Hc21ZA7zSMbsbLc1Z5ASzrfogga6ouFtiTMF6G+hLizZ0YYKBS9MBfEZ2
VnusiJ6bPls187RWNYXtUNb31yKLh+sZ0S+pXIQVutl0IwrDQZgawx7vRHozBVW/GoJ15Ti0shNi
EwwocNlr2w/djn4G4D4CDhE/o4Nw1HQVdEq3nAttZ0oTvaLnh36e0dHNFSGMJdZ7G1+g/SXXS1LF
DIn/ReOycRWmUZcwy5EUvIcJDTEkIitcuUiAvJ5Iq43I0l/gyEKYC6IHmzCOkpPQLeZpdO80k6iT
bJ422FGCLSA+RVLLwLCT7Q2kiiSnRCUyyRr9Jx8P36Y3xGd9zocb2iB7B9zOc2Z+mRUSh8x5Tjdq
s1NAId+SZmRs6wxWH+BusikdN9mOpIrBLgYrOQQkIbCWVZdVWpDbnk8NcVp5smb1ShhIUtj80zkC
N7Xb0KAmeUiddsgVYGGCDV+G4B33VbqqOtILldpWtm2ddAulNB6GRsu2JKVEMuyTaB4huUMqDVbN
UgCpZMiljXHMlpHtFlA0AvLDsiHazhk5FmoYrnTL72/DYggXyZPWNRD6cVE7kaV96gobXbJWX/dg
0XakV5n7rrNZ9inZbWfjAyZPZz/NkX7T0R9bjGOT7BLAakQZaf3KKQ2S8K6baeG481VjkN0t0iRd
N7X6cw6rdttkir5v8viHsMp9nofxFXS6+ub4iz27KDfSYhMarJjtMP3z8G3RqdCdoAfG8zjf9LoD
eribtkNwq6Sts4RbM0OfSe+MiWbBaAOatCorRIJR7oxqrFf4P42Dnd+3bV1emWONoC2yrF1qNzlh
ZEhr6th+aHT3c9yMxiEcytWchMlN61ikpED0Xjo5QTdgFvl08hHNYzFQNGtaz07LZgsvSu3aeFe5
yS/SUwbkxFV2EwRN6VVBSvaQIDKbt8NBdkP2TuDYW7LnHALH8mE5pum32GpjL+4ATtfWzBg/fp3r
arrzs3IADKZ/BgM0gPOwuj0QN15i+7NVQ37onRbNUyt+lqNFFGZhqs/kztYL3YhvypEpzekaHXOP
rbKmqZ9VJ+48aFrKDcrAVKTlDXCu2OsC7SUYpsRTYvNzVwp9Zbj2npRpNHNTWB36GjaecMd2a4mx
Q0IRpEt3IBGxLDT9aZi9oDwMWhm9TKqAll+aCE0YI9eq7zdbuH4kooqqurOLekkCjb4M5upXSNDv
Crw552Mb9fVsb5sqFMi9lKcE0spDToZwj3YrHZL5AQ793aiPziGLr0MDMaI5xfXKIY48qbthl5cW
63gnJbY2wiVBjxoyZGmSQTfvLCMsnzX6K3YytVcxgnRoNZq6hiL2NbQ6+2qatWhPANUTmEDgUIbb
7smx24g2r666CqGE0Oo1ieclUlh+8WfrW2wiKSAdNgEeuHMrHxOApOX6MlK0brE0BSq/y02Sg5TE
d1YJSVteL6O1onqaPbIXa0/JxA+3ObA4LjehOt6nRmZvRS8OOOoRVs7E91a+U3mBroSeAhhnLWJB
VZjlspV043VZox4qrGznJ4G99aNnxldCLGOmSi0iHaeezG9Dj0+l0ZPrrLTA/I79KtaSYNlFcFLN
qolWUd+xMgiQz/nOtNDGogUC5F4bNluXmv7RWoE3PkePgal8GjRyH8npeC6SsFsYTqISLwuEa/QV
IGM6qRjhOF61XRJ5I09lQR2qWJYh4O/UNTOZtaUs3DLxIBH2uxAl6yofpsessruVHuAiKnBikzqb
w9Yj78AY8N+wTOg2E5lrC6OEnEoyFAAeuKxLomPgHcLqDgQDn9QHeM6U2F7nq/0+b3ovCNV4p5gm
tTU/s5bxhJ1mpNm0cAFAV3Xqe5latSRBBD9lQ3BjZsWtoY22p7qlu47S8Ebn+To8k10WfmKtWaya
tdWr0UGfLShWJmkeSvhYofjZ63X0xVIV0llTUe5xQpd7FCGNh6OZSLh5GMGcaVu7+F5paiH5jqxT
xLAf3BmZUqP9MlPGez+2DwtaQu1tkzgseQI39FKfkqjpBPHO7SZrneEOYhtCaqA8WBgBCVKgz8jJ
z14hhU/XiVE8hzOgPzT5c1qgMkmGZ1GO1Q12oK8yyjTWYTTmbqswgw7r0YV4FOC1U6ch98yggvMZ
EJ2SExy3NGvBw8rH4iqp208NMZ65GzGFOBoBaGPwswmV4LruWaRMg0/8jckCUynCrzpyKxh4Jtu5
VG7zyMJZNDqGAG3yr6Z2mh+xPYm1No7PQ1g1npZHpFXX6SPlH+O+czbRTrgKrLeqbxZmpt0OTUK2
tAQgTSrT/FCxcwxNSqYB4T0HfbiDkJEdcme8HxyXjBx/nhhOTetr8KMNwYNHZvDFqjukeHGYeQIH
BjFqgC3GIQWU1iFfBhep3gEI69GOveRGXu4i1/BXjt5uW59oH6tUx5VoMCiGPqkWmhZ8qrpfyJq/
N3OQ3s3F1ThXzNLt3iKJeDsXxUtuNy+2RldjCGD4ZJVebIycllPViWYxssYD96CBG8x7g1I0HqNE
2WY90Voov5qFiBR3j0Toc6vZXzICwwiWIEtBJ4W1SYt5ERMwSYtGI2EM7tuaXJ5oMyJXWZidQkBh
Qao1XT4wjdB4XUKI1nOq+g9ukW2msHiEiKUvVLcTu1Sv3f3EAVUss/u+43e9U0Ubq1WhPaouflUZ
yedP6Q9VjZv7asD1ZNeluQnHwvbCoHFXrY9UYnTadd62pDsFSyswzL3RC2XVdhR5smowtppduKR2
Vl+wFBYYYMEHicGoryKMxrYOFNUPnX5vqi/4Vb3IytMnw1Z9QjRmZVu77GwbEmp3JjSy+zYDeqoZ
9z1JNRT9FRK5rQ56suMsUWKBihcBhe2WYLI4sbr/z96ZJUeuXFt2RJChb34DiED07JJkZv7AsmGi
BxxwwNEM5A2lJqCJ1ULqSqUr1TPZ+676oVFmYl4yAgH42Wfvvb63AZjp2buvs5m9CD1Pz3nNnOKX
R510wXn014Oy7fHUrvhoxIg5sFry6kb86lm1WGllt9B00nGKkuvnokvgDPSc1OzyOFqj9Wmi79dh
gW53ZXHLO6OKit5hzszmLl4ZKwUtYq/kDM2d3sGxmZqnthVdXNhvRsABtRHWhw2X9pRAiNj6zOCK
DDUhQ3qkhD/gfK7lLbCqd6GqMuYNsY/bPjm2C/ObM2LddIJpM3e5+04DxVKubkpxSOc89vbyya7l
TEZNK28UTPKwBpUVqczYQK8rdpN0NnZ17f0I5gLqZVKNx4JG4hykaKDy6dB2fKqTmoFK1y3js11j
5DwrDiXpjnbAhqrllNtCUnwea9BQdeEFXxaTtk8ruw9Z0X0p/e+i07byx3m6pmwZi9klLMc0Vs2J
f9W2Tx+t2c4x1Q1ux6Z5XDg9HrqUOrrCVsEel3fLXP1cZeJ7l5bTg6z4e5qBaXauSMOwu6M8UQ1y
P2lMFF4Krt0Hjexmrn8pfXlPMhu2xdreS2rXLlwNy7VJnZ0FmupGGaG/F9zxOOrMdgTMdDxUtfGk
aSb1g01+Jg3Pu2d2DuVkfnJwa9/Cts8HJG+cN6/MskMyt/0xaZNXUWeQEumyKI08uxn6a1r04sEo
Vwdjv6+HvqeN92QxiITyE6sq+fW23vVUYKTlMRpAvDw2/mSF46iyfV2O41FV3o/cEfXR15YsGiV7
uGCL/g2wdpzFc1+1tArCxq8OcxXYR41yWU4d1XtqEYlNUgoisRsNhE+DMyiogm94Mbg3BLQJPGYU
jw1ykhFnnDL2AN5eJH0+NWtp6IFj82lenbsjEmhqdvoM7Jg5ZQPMB1VFlbM7rcfEwVNb+kVGZ9bo
HUh4v4l1ns8+xd2hqqm8Jxs5ROuypkDe/e48cD+sfHrvZ007swU2+Bgq4xwoIH3LPANn19j4jMTF
RNe1J7YG6VGMq71DFbN3k2j9fUdB35H7q3lO1PRLS4wrEAlJo2TPYXKaL0bnG5TdAQ5pA4EFL1Mf
JLCd0M5a2mTz0n4v1zbfW7zSb2X3mEDr+1yUV6x8tCVzX3rMGsH8CxF3mFwwzLJVtOBOxHs8Yp7S
9PxdQJFb6Omj/rQoj6SicqNl0v2jvuD1F3VX7+EYHKopTWlThxU800B5EFb60wn4Z3LNPDN/4Qzn
hfetFy/gDg1vJqbfM49HrVe7qfecb7V8IX/dnnEuvrIru+t1cyymkdo7pYnLCCwgAWhF4x3fVWza
jsUizJfUFykS4T7j/X4wwJyWnqpOPR+4XdmiC+WtznJBG+WZl/Tr4g2/ZK2rx5S1Y9QaxefC1rOX
ZMiuVBHn0jW23uuDBbs2sG2JScyi5S/Niid/ho5Zjl12aDoBcMxu6rAP6MpFeynPo5pkLNCCD/3Q
fPXU6L/Q7P+rTmR5tF0mE26nLXASPgP/p5yaYlRwPaM3RaS5Rm5lZAON3j1U9Oa/+NTQilzr7sX2
v3IHS2fp6w+5a2UXlUzaw7z8aKFDsMxsy71QzvcsG/wdLfD36jfYvr2xoWh2eTB0pxqLocmx6pKP
DSVEPQC0JlEp8M8LmJsGRBC4QzNQsd4JxgPz3Sq58maPUVR37cMgWZYaU39PiAdnHn84ofn72NdM
3+V2i3VQZ6tSUAJKH24k2vUQ4GvaoYVSqqFT+GmVw4+CKTJc9ExE61BO763hj5Fndt2pmUSD4Mh8
tzqe2OW1ltzKoLy6S7Pn1h4ck+sE8Ow6DV8EV/HNK93u1NXWizV01kODEIzKkGQJ8TPRgDmptCRs
E5h0FlowTUrNyoe4XiRMFJtwr+WqcO3cD22lCVPLB6bWEirwlFw6FliRU3pfNPpLzaE8ZeXyqV1G
fhPOOop/Skw+j5H6xBh4rdb6YW2Wt8EcwCuMj0uJrzx1+hCibpS7KOgi1Q6o7CcQVl+qKr3OXnvL
yvnJtQf1vCoE7iHQT21W/0yo34pNG0A7B+A6X16KCuwQghooD7XN81mTRrZrUR4BUjxgmd/Bmz+s
qKqNyNEYOKIQjW5DSbHi3pS6Hlb9z2YCiEKhBOk8KWJ02Ds3hjdu2VSSk9IXvGKFRTuVNyTfav5+
342dYQ7n7rkMqjDrl3NirvSwOlW0zuq2cO+CqTFX4YhSazYF/ApkT6uF6WNr3ffJlM6e3/ZT1qsL
Ixk3JIY1Tq1CO8Pweey8JjTE9OHV2q3Xum8GE25nPzhGSv/TdKyxJGhO+tj331ZT3sCifPAkeNBV
9q1iYKM7OjvI0mR/9SEUDChdURhj28mb5nrUOGknfrUpKmV/N9P2gjt6osa4SWM6ePI20olDG5pV
HKVc4sLhfQhwL7fmDiiMF81bSWCQGixCkgqKmUXNfTX1+QHViJfP8Ix9HxCjcObmWpdZF+U6PY2t
HPdrX/JIG3VzJ3Nn2uFsjXWdDvJy/UClWHj007RfBbS8zgx0utZ/USXM7EATv4RdRZ7aZCIfhGVA
XwLPgEj4pbfn2bpTuTOeRuRBMXMnlN58B8SsAR/VvstVzYcxoFC0TsPfT1bHeykgKu9VsWEfSM++
amu5X+bmnWCVc+8nYb1mgXinIYtfTrn5LVmNPEqEm39SpJYG75vsAvPYJn3wDFOM2eZJSGHsp2ao
LqaTg8mG5AavWxyBxB8nkMTKsqDbONWVLPd9ZIF0Fx5iuO2ryMgYISlXi52+7s+WTruMwhK287zS
3NMQxPZBaCzjNwGzcXR1aJ5SWfkPulS0EnkXFnzzLVVQEvRaDBd6ACdMTrEy1bxn5WxxGepzrLVQ
J5WR9cfe61Vo9p53nAvnUiifqmyjgbYwuQ/IBtPeyubTXDvzg14ufrjA0dwvK7DsCiYqS6Mx9jPu
vsjn9cnWmVCHuXrMFJ/BbphwaXj5Q2YZsMOc9KbR9o07locuM9cB62AbL/6TMQH+LVfNvWXmFmkP
bC4WMcQz0xnFYxa621Cd3DGl4Iiyz1DRRhRrGpVtw6yN+8kunr2O53q6sAis1uQydBfOafqu2z5V
hsMkSeXbt7qFhVpi39I9QZEW/VqHypU/+7R+8QBU3rsuiXpPh/ajkbYL6mfp1OGWI0SPQmKuzNBF
lIvrlH9GDuBD5pQCNtpZa9+9Okm6AgiW0Jum/NfoilfuqskVyPHPAja9lLKOh/RnaXQwcGc1Pk+T
farZKsZAt1pwzTHPyxMbyIU23nlfW/rPUUFO09zp2ebivthV8aUz5D53lH7KFxSkyqnnK1rV3YC9
WtPk8dIsnMG96diNrXsSJmycRJ4Hw/zWNfocpbqdxKzfzVBmjIBOoownW6KPqyEJLuUyf/i5QcSO
tuiYTPOzZ3JkbtzSjXsEwNDvWQ7koEhHia0h8IQbNuVQvTgLvGOUbIirBcjHGiKrN7yMaVHHcynZ
kM3aKV0Dau05THECGMNEy5O94jBazJxUSzrIj1wq/gGGGk+VjHFhKEYTWAd9AnY7waofKHOfuPlU
uXUz07gaG/+zq3dnjQbfXWZnPfua7zw20ltKbUMTrP5L23ww+5FWs41fXF8Izb6ifzgxljhNmmDv
AtpGqzDYcPgqtDkFhr2ufbEazXzwVA7WUDaUak0OFSe0jsCxcQ6KShvIk20fsrpy6czAbIsHfF9P
pC0Xs3gQa1efc+ArYe88jgUCbS7rbGOCAHIo80OQlwTfSqkeKWf5vPY2CFXhHUqnVbHwU1RK1rf3
ldVKuVWrJzYCQxoM/d3LZLgCH7vLDDU45fVL2bXQa6JhAUTYuQKzrWBm+HOycE2Q+RTGRiF0vW+D
UNwH2zZn4TDI+1yOkV2Dxuy7/Hu3PiitdUKfIA5gw3l6dHNRPpUjS5oyFd81R9IIVMM7Z8XweUw3
qEEN6FnH9QX42YpQsmkv9vgsFJ51n0GyBs34vSTU+sAz+tRTyvZg2fwRyfgI/EC7GXankV1w5n3f
stZrzPwyd9SjG25xamXasQupdmM/xjmvR+iOGmKRp7qQUs2XsmZ77VbOk56OJS0+/regbZAIEx1a
TqrZkRz8nOJ2bXis9SzGM7mnMGo+Fb7VMiWiN6YQgSKqohKqh0Rxq2H2Xml7bmkwcqt9tnEP+pyn
G6r+wc9oOhK+1xzQGtVJ59BqMQsdLSkYosvVP+gKaPgy/Rj8pONk1Wdxz77z0g/L15RW2RAADbU8
t17W+cG1MIhmNhfMxKrhmszXbgIRwpq5xzIwVTHX6UUuE3ivYYil602HUtRXXWRk84f+NKQ9+RMa
kJ983fhu6FoSlQVNClQwHHzpDaENCzcqOd9wi6v2Tmp8tV0ISXnVDSEdIlBEW/8LpfQ1MN2eXib+
3jyz1ikeWw7avVmd4ViVh6Ipt6LyxCZ7J/XI8eofSQ0FGbu9mJdjY5CGq1aRHhZ17hOzPnn9EDWG
F+qousxS8rOZ1dNBetPnvIHlQtdTkw8xmhgNyWNu8Y7DC2GEgJzUlMl+qdK7YPoWXhU8dwuLuYwD
i8XBbM8thmFXrS1Q6GlCWwsiX6PitEDnX1OpP8Gyt+9eTlN86t/ZDoxxv+bBmXzEsLelDEK6obu7
txICoREgXMm27kfRcgNiEA9zJ+OsuXDC4EyRFu9N1aePCfU6xzkD/G6XhrwGizFBlchyebW/kv/e
jqMWBU8u+wqoD8gRmMH4l6aXCU4KyQH1ZPg1LTT4CrWuqS9tkq0xhlkaE5M0VKXzs3WIVA7tQu4y
cUuWIPMSMvhBn9CyhyWY3h195GxrqwcNAlE4+B7vk5891CSFp2UYWCFUu6Zr+ieDbQ1Hbga4RRrw
aHS4Of57XxYvgWPdqVunjx/blDUBMIYD8uGAtghBfiTPE5p5MsnuaKf2hYp4sk3HJdcekx4o7SCW
W+969KEaNffrHkwOIyc7Gv97WQzwklpSkL0LIXEQhypV3xKnnCKaVcxzan43/Bb5g+M5O4nvGLMd
k2p4QCnGcl2BWqa4x6PB/6Ym142tySyvFsq6k5cOZzKfiPfUH8e+/OVONNZoX1Gs1U0IScgL+B3z
G8iRGbG+E/KlxRYKk8FsI/TXZaf1FWH2Xt6SquXPLLAREEviQrBW6lzcKi5hsLf9+mXegCItz9XI
8hbgLjU4aJZS5Ym59NboGdl5wSJO+BQmu+s1n6z6qJXVhliXqFbM55+GxAVotAYvDv5D2o/m5pQ4
0tkgvVYNTzIP9jzvYUE2zXREGtRN7DYcewrs2IO+c9BO+U/KjxJSdT1mC5qQ7iCooUCCYsH31hr1
rfKnB7qjGPEscRsMI3+ipt+79rP30END5w/mt7c0581Zcmu3ms0uE6K9W0NmHT0DXdTp27+Zcf/w
if7J7/gPd+r/2/5Vz/bJWuA5/u/tq3/9r/7je9/+s2n1Hz/1h2fV+YuPx4g6Y9NE7tG3aqs/PKv2
X8gZUHaB/Y76uN9G2T88q67+F/zOeGT4OVIfxuaZ+rtn1f+L61A6TUIBT5pOTe7/xLP675kym3/c
oLwbnzUogn+t6/e7cWKc9dBw8twNzaR2DuywARtgRjVabpD2uMbdiD910AdSwP/RX/fvFiy2W65B
ZjTAK0zb8J8tWHhKOAsEaR3VUyHOwh72vU57KXuFs9Lyr6Ma+1Dl5Q+yKXosq4adSJD3+8rxDlLI
X0GOwF+l/X8wIXrOnz2ZHrZI3jYLJ69L3IY867/YIpdVjpynVBYB7ajZX5rFXdsWtub2nQGYIXSc
DHztttPVfm93nd3YBt+zZhSX319kHfSHgZXwuu2Ge5bEXAzDOdn2xgULZL+0PhVy+DXZudiNZUUt
vJ6btwSnC3VZmtJvBBIOmH/UvTLcs9m3OdkeE63CGb439ZLdXEqNyilrY5+ns/R422iYMhA9s4Ru
cMt9nDgTYqGhU3uEnZoW+MWIhKTQXKvZyw8iYSdaluKjbrALMkjuxUCJQ+fJE+99e9WS4oN/Jszk
9MtJkw9/0KAJT/NPMzFfauahYwX16TC/YflgOFEsTFuX5z+lCVevJJlUqCTZ10OFYOx6xblfWJba
k33XLUvQYmZZO8dFUs7rrj8frHTczXUePNnoCS+Z4Oebpdpbrbbc0sm2D9gRvpq2ql9dd4m90dyD
jvrGBns89gkyjl26MCOryTjpjn5q7BkY8WrMcQ87+dAX8ugb4skcYHTQCQGeo3hy5incjiluCb6x
jV3BuDO2eXbAy3LIBRygqXsvOv+htjrnZDpYWYrEpQVRc/o4xZ++46GY7DFG7IMGtqvA7bYhC42o
9bLmMLUzgDK53pxZ+xKU6FSZ/8gFPUSj49NcZ6pbbY7FrnT53QgPMsN26KhKVTdt820rWb7glfnw
/OJmWhpn/Hw+GRM8Rh0Wzvn3d0ZK2gHjYr/XbNqgV73+Yed2H4EtOqXEhI/TkI13DshfQPxg3K2L
n6kwnjvLW09L01E+Uo2vZQZPkEAZBrOUxvMiQfQvFwSuYPHafV1Y6blNIlnm2TnvNZ99WAefOY06
sbbhyElb3wprctNqozmoJjrmjJfSMRHiNH+Kej2BQr7ULk9h/1Gv6O8pMvdRLG1kZ8FJTjbzpX40
BlwnQKOhOdpiuriU6+/QiDWQd9Sk5Raq2mQ3UFKJ4+yWwTkntY1BWgXXcVy/j0KcssVcT3PSUs37
i2qdJDJmtIkMdM6lMNkOK2zLu6HFySZpqmNHDPGLD9RFuYo2S9m9aF5+1ST+c28o362mqE+/mWup
dKghmeuzqWEhyHCuw8T6VaUVc5KvaGi1lIMd0563P3AlMpR/ZHZL4UlLS6Z3zVOgFoGVAN1bLrO7
zdz9alLy+WMxvBcBBjROtSIJx15Zt6GQX8eukCffHm/g7ceLm5kRDjp65xdjp+WLuDks100Iivsl
62NrSGhVpZxq19oaxs3Gx2K3Tp+kZQPh5XRj4NIKaoEkTHp4J/LsifczksnyldG5PLkdkyNkdfaC
BXNFLwrjnes1u/Qexfm16HWkPVjcBX0CB92vnjt8pMChX+yRC8pPldgvAafwvupOq1kdWkIaUWf7
yO5V8Kjc9dnmCbPD9FbvS7t674wCICp4+Ly9sAHeBcCpd6uv1jhb6p4lxXKs3UlEnWk6oS4GmhXN
H+l2LQ3YRZQNe8B1Ytq3hj3gSOaRGchoviiHzbG8TVZBPRan8NBeF/+2tCZPsYzidprHanxEpwws
Kfo4ifDx6CtdZ/syrA+rnbznQeEe1Fyu5/kfX8DNImIlGKcV12HVfnTomyyg1jd3Dn23yS6Bs75X
a5ceVt3Ycf8o4x59Ze/QsjnlwXKeRy2IHaNYT8ytUWa7xh3urnnX/cE7V512FkyqHOfEXsf7e/n9
pe/PxUgd3eJTqjcZ1SfLuqI8orjmki/sbZLeWPY2doVju8kuXn800iweyg2h7fsTgxXM3ypovate
uXeT0quk5UK3ADjunKbrj9YqN/sLS+SgMYBO1eKOufy5Lgz/kitkf3iSXaQgoz/MBHKibhqdsJ5K
3JWkbvEZ+xhH7ZSHI2UWMsiQD7nh/Ha0/P5SLUsR+pX2NrKVxGgXl3IW907So9AVIot0k+bgBZvj
vVVfTFSpsRWXEoMCu6cAgRDOZp0tBzudsze4mmncOojWGNq+6iP5PL1jLwegcQA1a1Nwc2rT+Q3i
314O9gCesTXOLp9YRsYy+NKb2mefZ8AzFZgADaf1Mw2EwDDnJn/RnLnb5dyxuv3YOfqOh6E6pl4x
sIOYSu4sTnmdB4f6DF7x0P3UYTP8wvZ0PAjado+yNIornaLIiiyIDoMrrL0ywCyKDneAMUjsnPkD
YpuLPZBPV0Ik+q42X9LaDn5sbE29PNGwG/qqOXXZEpua9rKuo3iSmTs/D2V9swet+NyVCYy89DNU
WmmwUajGaS8DPoCrXaDaIWNcUA1O+mLDI5oMFgL4myIX9uKrslY9tpNzVU3V1Xen4epJd/jbd4rz
QmSPZXYxlsG88hEwr6v+uk59F2c6KvLgLy6mxr9/yYfAvVvLem7LwDlTN8y2hfWHCLi5bV9+/8/f
X+RmJ11Y7RwrZGpQmhgXU+Hkp1ILrL8RbhOSJbg5qNT7zbX9/QW703qTSqd8SbF7y0pv5+d8ZucZ
22AnvM8Zca5d6VRoCb0D9t410Yar+WJ377no05c60A5L3QX7VTrTKRP6ibbWmW/84kpXYX7klX63
VymeB1hutL32Zqw0eeQjvNeX9IUP6PrEPIdxBlS47zH6LV46hYbdrtgbnPQL9/kitCYxn6TdnRaW
i3Fbk9dphub7WmwUxxIJiXYLOowGnFn6imn5EYeCfXWyvNv8FsV9sFPOk2JxQ1zybWRVwx6Bwn7o
dLqXPc3zWCv6VCKyVTj0yhQnvyalUdUNvO1WyEcWrcnB5OzOPbVASSsWPfIliUhr5X1vPV7AztLb
N47KX22fRTUmnOKsvNq98cEu93MpvFe2C+za9s6UPwjT/uhb96oNzRLOrv+F3ifrwWTlBYK+f+oq
Ve2IvQrKEdXT0n/SsHzcfG0VN3ThqqMhJdNxEZGtZRhPJv3KOunIQ7B+mFgHalCHz4r09HFo2g/f
F/VprPKn0ZlvwSgOGGJ+pkuNz7nqvfNcZRZaCPPHwlppmNj0LaB/iIHjXlAcC0L4uu7BdGL2IdhX
PI+t2+TulKvFDoztdkn7nW0OEpdh+WWuclbtafpVYhrfdTaQPvql5t06yUcSISUWt+nBkwQIGPP5
3bXxm4dwPSBGhIVik+3IUm4SBvGVZHnnKGOF8+Lae/SyhTAyYgpCCz3PWBKrzZxIGeYnI9iid5tx
0cfBWG1WRj4vdYwUYe8aAxXEsDjJyM38mOKCxETCjmQzRuabRbLNXf2B62LYQv5vajNSajY0p/xT
Tx88wpp+sDbLpYP3UjOS17HkPj6M6L5pivhSuCmXj94mPIXefrv6k+oXpd19VJlBE/sjbOp5Kl5b
Y8CgM2Kzn1KiAzkl065wTFy919YTaZgQXQkJSjs8rpEwqtI9tLLJwxX5JuoDfYfFFk+o6zJaYCVX
XU6VcsuVg78nL3mfckyf1H67XEOiqTDQWcdys62m+FfLzcjqy0uCrxVjdr9tTdfQC+b+SN8KejfZ
5P0/Teb/t2DZv4+abOmo3yNIb5E8+Ve6QGEICqe6Mo+YXN4Dd+xPgeIeRtKhhYXqIi8N1nEd0W6w
PZ4qm/4vIMXfPJP3SqtX9PygAprZrt1/+s3+nJb8PWwyzgM7cnSyiKTx/jwE24Y+0KBf5VGPfVAL
lq/52MEL16ao6FKPPBGatUZEYQccJTnXdnsIFKsFiiq9E4tUdnkxQitCfGlz8pnYrnnFH3WN/1//
+W/zy5uSw6j4T1dZREb6T/Hlv/6XHD769K//a/jX7PI/fvgPGcj7C51N3PZ1KrkI9TuE+/4hAzn2
1nnq+h61PjTU/nN0mR5Gnx4KF71nA1D8XQTy/rJdNIHrerRIbnnA/5kIZP1bzYK9pRstJAI0D77d
Akn/FNf1LeLKWPWwjuXaB6si7z772rV3BjceMsc+MxH4+0z6NicCkhVulVKJk52XuhlDuQ3uiblE
2kQXVtou12RZ9r3vN6c277THwTGT01xZjH2uDMs84PinzSewAgU31uRhaBF1akN9JqKLczPNvJiN
e3FbO7wXnDQfhOPZD/2SfCH7ZlyxN7ZhVbPg9ah/TxLnkKuceN2qScIVnyqVnDXdZzu+mOd1mtpj
7rSv+doD+HNwRM+2jbpU2G3oq3S9/P5iDwa/WJAF4VzpQ4jBsIotYMPvk2uT1mvbl4qj2ejL8cAK
ixv3tqpxaOu7jtbyXhajuAWNN79laXWZZkxjOKWcnWHh+HC8YgOS2+sxD8iaran1Gah1eypTgo9i
ztCgGaYic5b8J6WydizRQwPZqU+tC6dXtGKsMrZA4dVl+4N1554NIe5raMfHYqU73fA142IwQd61
bP48T96zvwYSPz1E+LWbh3gAcBj2SnTQgtJ9ZadLLEdGIUKLK0ivKMhz7ck9wRcng5jfvao9Ywpj
G5gYj3Jchrs3Lh9M7Ede/vyUpGxMOI5WUZKffnNo66ovH8rVxjlTajdOq/M+z+uSk41PIagtMMGw
792ttVU9b+DnkjQjeRojJcvXFIJlnsEpuy6ns78S/WvzOdKDzH7lorxPSWvtGb373dxxill7YCWD
55zUlBfPrWvmzzUNsYfRMWRkNwnG2lj1ZQ3B1WrOsoDFIZrxlfE0r4rQxNF9WFznKUtNJPbV+NIO
a743TUmmxf08Kwo1KiXefA528Avv45ihO7A4diZr2GNwzKkOJzCx2ZB2hW5YoXobL4Y7i68CC+PI
oPtZY1I8mjPPEEIE3llNlhYt6dAdpNn1HLUC61BIr3hNG/0Hs253zJv6menlKxejfuw6t461ZFxD
Zzu6u+PwZhH5vYqxgGnR2RZOCvFq9Synq/xQ1hO4Oz4u9cImfGZnh0TEVtJ3jS/BcvI1Ue7oOMe/
wyd7B+X8++bTnof5q9WpT47K6B8sGprJeyuU1MWwb2Vc7ucqSjlL2Jr0d7kaTNbwAMftn203IYxp
+5bHDyb5ZzP1D06uPUwBiSXsIZcpLejlmoN9n0KAmCiCDat5oeO16iJzVdeK6x0Ti85cT2pzNYy9
0ZOStvJKhe244IaPJBunWb/UeXph9v462C1LZ0/7gPFGgUfWPUKe3zXbvzySneM1Tl7lkJ1n+M67
2oM65WYIMJniP9+XN8lVwWir4hpToO+RyirZ7LDvZe3m66QGs2JB49Jccgzza11k06GYPiFG18S3
LB76TZvsnKp9XPX5h2LSgleDVUq5+I49NsUOyb886L6VIEXRIII43xwOUniR44yQ4i32xB2fFJJc
wc0xlI7/Pqv2zVilrPE9Ughd9pDqqBUmn1kqGmUfeQkolXoCF2zsurJdzrkwkK+0Ma7dHmMCpVR7
NCzrVCteO1kF87Evhm/L5vmh0q8+kPiZLD0/0mU74kDIxrCY2pxq6bKNymb2jibpI+JyQgu7noTh
SIY4HJmI9ioHkzlM810Gzk1UvR1mtf3sV1tGj7r2EICnF6ci2MoB8Iq0lvhmeGT3mEb7g+VQZjwR
bRqCCB4loZu6Gh4Tdga8OfIhHZtsZ0tlHNXKRtLQ/gaKJwYxpe2xXfOwDoIHfqY7tt/AexUPdafh
cLZfqtTrYqr7+8ghv3LGZstjQwYPGpfcvi+z4cDOtWOUvusETr3FrmmksijHkv4U+yYa7KwNGkW3
6tbKmZZbSztXc5lEdPgBg05TNn3Yr4rRf5uCLr/wA2pVw5UP+cfgGzYrdcFCN7BftSGhLhhfWtx1
y0lonnnU/K+xNEd1DopP/EIscImtymmiNN+oWL2jY2TUKWKQgrSOjZU+7bmHL+I6RHLAi9s9Ysxa
9/FI6Otk1u277QTycajXqGls67Ff0ZyXYr1yVBmxppjwhLrHqrZmLiAY2Rg4vlZa+WCV2dkQIql3
puf9MDd2k7VpxEuOE6rKcP2njlvec8PlX5AahfcpWG6D/3PIpzJahpawTyKxFPe9jeedHzt0a3Gn
hmFv41I9T2iPLjpI0hHdmMhA43ousBss5nQyOoujsyxuo95QkWvEVY8mnDktVuWp6A5Bn0FNp4Ei
RpPzwraoPrO5NcB3LfbOhMauyovb1geEgs8kSYcYVd3eZaldc2G4mAt841Qm9nBsc/NTZq7BPmme
7b6qTwBbDsWIHOq36/s8Bl6E5fplzkxaQcsubMjgHNZLbS5ai4KNQbMJsM10+n6xcLO4yvQuvGga
d76aZOa0Gpfa8seDvibfs9/vmKq0gzVpjJEIaihK71A27Xjljk8bDHH+pUsubSYPI/cURCgkozxT
n3pHqZiqivRKWeNIfvm6eKa7c9np3I11g3crYSESGBkaH59fmaz7KfGiPBvqN2HLKiLbX0Zrttmq
sdM/0qDA4T7X0h2XAJc2kMrrgGuny4tk39i2f3TmN6md0G3d6+8vavuuSlzv/L+5O7PlNJYkDL/K
vABEb9XLzVywSSAkW9tY9g2BbJ3upvemV55+vkLIBoEk+3Bigpgbha2FootaMvNf0odAU1czaVOW
Bxbys5cvK/uLU7nK1INKOQ2zppc6nbAfgl50RIvexUrufNdKe/WKOqNp8Q6170FYW1+sSlfOBOdG
j1gt7GnfwTf1PmZ55Si2Uc/5SONh+M1iHdzf62RQpO5ytvwYQDM/txpkmI3AOlyhRO+iK5hmSDgL
NLAI0JJrbtHk1km5QTPVvcoxjpg6pKLXlrJSPpkzhAMVObDm3698j2y7s6IYs7zVO2iEbderqPen
yTke6w+pSNTLWH7R/Bp8JLTSgRsWi4tFIaDOR3V+Vzp6dGN6PiR9O79bxNFfpeIT3gDzr7QAHGgZ
GtfLDgBC7DTXrQGHzMMBbga/x0ZQOECTn4y81oLsjNI6iDC58Ev/Gj5iM3RCr7xL4zjoBeOsT5Vd
fEmbJYL0mua2nSaZoeqp4gnrJemzDTETpcBYm3Z/qQh3giIhlriL0NVkGORQCysIYZ8TgQakbgRp
fB65Q9PO78009AapxHM6iXrDMyx+eKuyH9f2V8PTiytkPea5YhZjXBfygQJA5AqQolIHRRVh5Pbg
lzYTGn62k/W/YK7XqBg7vTj0LwuRPpXAUKhG234skSmOM7UHJEr0CWwVSvxKwdZDq0XWqyS2pUuU
axacmYBeK4l+NZyo9dKKRlUoZSkdxcAGCbRMBTYLJX5W5y4lcLMFzJi1s3NuEgaXiFsA9BZKCI4j
KmsyWCIW3COsw8+SPKZ/Q3ADWc4AxGsW19gy1eTtoHsOMF9Hz84roVGWz8vmbGURyWEmNtbMWB27
BrQpZM9tL5DYYQSIGC9VPCKaM+6d6L5Zet/otWnAElfby1UTDNVOSl2pkwS3RavZ4LlFr581Xj6B
uBZw4q3YzF6RfsqSyLhC/UwhGLQTAnByEUgEtLL4e/xy7WkKPAoomsHAWz0u6cs1pncMPtt5yHa3
cLBow+yHoWqYJjSLuV0gkUH5OMHDBxsSMBVo6sp5OgPSaPDoGwncIZw6kOxdEMByNTN7OSLdIY7a
92FHe1xEoUuh8zZxSozRqIH3Zoa6OgNHnMclDROtFi80rynyUb6SguRFOCj00BlqtTf0MSIYKbCb
UIM/iKK9nAFVjaGrXfpOo40jp/qGyQ0FxBUNt/Fuw78AXHVaE9OMY/0rrmqzsaMm5AlLay4KoDPS
lXMRxnmfm72kMWA8mkH3RGGSFEU6prF5dm5VC7vPpX6mEEOOMSJYsDx5UzNpMJDQGielCWrp5iDo
ZnYTRcgSyBXHEIPtM6Rrk1Ah/XMw6KhSf9nPbfNcJ34ZYqrIzFT2X0gc8N/W/YfcivRhnczUSTx3
KinvdDIxbZ046FuR0pkokTZWEkMZL22CpyIw47sI6wtCGGe0cs3qJg9MSEG6embEUCx1JbeJpGYQ
1/R61tdhhAwhKSOZ8kKtF4bRMG8rypJ2oWC70lmN85KC2KJAM7ak6lOtwDsIHtFs6nyrWilXZhtc
4NP9YCcVNhmLhQ2HH0GOWDhXTWeoIQAcxFWeDKUFtJ2XqG0yIxtVbTSNCo/WTzySt0zuFO6yyfpL
2toz3BMa1B4N9VrMVeKLxIbxzyQmF+v/KisxWkQd7VseaH08uBT6bi7JXIV33ahgT4gbLcqdcOgi
vl0i6CGWbu0L1SpaNogboHNcLG+wCx4ljbAeZ1EOgXZVqZ98v7l2fcWmyulhM5FgPpIsMT0vqxzV
roPJvSUeFQ9CBfUDxD2gN5/DmmWNE6/SqfCYTH3aLAd3OsCXiiq1Z2uyXUSg5xQo3CFmG9C1vfuK
cBwcLPykqN43zbUkNB3R/10DLrQXdXBJwDRp4QQqzO+VH8G37UAkaHUNMrpwvpZhDflR8bBagySR
YbM7So0K6D6t/D4chBtCXQumggYLEYMsXJ/1B6clfq+91QS2AZQFki9SrPRTW9YXTR7dYibgUkc0
4p791dP0GV2crXzkmbyeuVxcu/BrNZ7zMvOSi3g1sCyjvTYyOmWBfXHRtSgUV4I9YlXTTCmgmHPy
DMuiM/UcuyXXiapBSZ9NxNFwOTw3v6mV4GuWYhOEsQRS3nbl9RbYWl4mofZIWuOjsFuWU7GwP2e6
DwlEVUnfaJs3QTrX6XnCN+5so7iyvUCfep59sf5H1GretYYr4HW+dKEbx8kl7GXzauaYiwHZg7gt
fLe3gCjPxxlf4SlmQYI8py2FqHtxWoxNYDwYB6Y6RTVwgb2PNo0Tjq8irauzVdHgTu/62R8b5+KW
q9jYAULOsAidX7F4RCpM/KVjQK6aam7e3oq8oCZdFFA4O5HTB5V8WC1JuwDXUEoa9hhx922ZZx+4
2ep7brYU+DTIZLplEA0Bb+4W2GpLWxUawP0AzGQxwKvI7OMHk8zzSH9qF8h33Uhuf9uFHFIDosRi
hKi98TMqVtmXynU/L2Qq50jRPST0zw1uIHhJSiKP9qOme8MisvEcdB+0QB3Uvjp3OtYo44EzfGAC
Xc8+cPXar1jzPA44ktARPmDzuPs8pm/XgVigKLSq5oLK4X2ZJ6j1aq1GjEwzSF2aNJNiQupoP+Jm
8dI7hnUEv3yqskwuDaRel/FrnF9bsw6jAXzgsN9mQdQrcIQdKI2OKkPFzcHHgn6rqnsIO5DPszeo
Y2EyhVMgBtQUabcLpJ0WPK6uzXCwJANeTiSjuXJNYxD40WNe1EPah9yvqxC5f4GwFEfS0fvvQFqd
vnoDpkrlhmYE0IodWQzefgOKMmtcDf7FABunuZJDntZaUk2Cjjo6dzXn8/vD7RWECfO2h3u1cZYo
+iK9YrjUhacQuRB9MeRSfa7a+IMuC9oe1c6kFQ6YjMLM6rIH4+6jLW0MtvSkidGVxnE/vovDpqIO
lbf0WSk4tvQrxRUxItjiEvoVdLYgv4zZw/jJlI95rdwqkYkXu4o9rCiwIE/Inrlbv+NQvxgESLE/
WID7pEn5hm2cXARf2AOv3nBSYMXdIi0eBBq5AwzGSVzellXylNb4IDhN2udoezSL7LPhZx+sg70P
hrElK1S6n5pyNe5OlhAuotJimQxqihm9NA0elpiCDaOO+1jKYsH7y2DPiMzkzFOEZYu19//rJ+1Y
mWpoLdK4WjrWBJ2O20cmel2hsAvDDNayeh00H7j+7610EwxfE8Ahgv0GLrL7hJAPmprgNMIZIrQH
SWFN7Y6Z0aJpRnEMpx7RPrz/kPtOy3JEE0DFggULpvJqRFAMQYIvooEWot+sO61DYQbvVY+6RtVy
IocRVb9FBu9Jp7lFSPS6XN28/yYOPTV9bVUhW3FLc9vdp8YuFScnX55qlQMrSgEa9tug7rtpQZxD
SZGeVR8d4vtrSWB6CBxlyn6hyhoV2kJ9TGURxcvlYjNmmHlFr/DSzZjIYzbdSf8PIMTNI0h8b88D
+ZkEv3FIXpv/3iV/75dezIXlMPsvtAEWPzBVhqkML5zTf4eUvn61tanze68SzvF+Ln9guyysrsHn
Du1cYNtKagUciTTC3fxYtbu0gAOoxB6ZDciSXI+3NUv7b3/fTfrv/c7OA3xPyrjIcarmzo63WfY4
Lf/eFLx6hV9TYGpdmsTT0QBGgKDHgPSF3p4Cswu2KnukOoaFIbxspcuU/++n4G14mi63UPF/bxpe
vcqvaWAlCB1LbY2YCnyAmG53GowuLv+2zkUDRd9GI3CC0yD72x05DSguaDrqoERwsLjcXw1GVzck
Os5PBIemvCJObTVIu9CjzwWzixSEci2RBcV/7K13V4Poqmi5TNXQTQPXJIU9c2LTYHB9K8+fzrMz
/8/D9g+OR1YD+g/Bil/HINi5704De8aiLYIDKYN8TpVO8Cc2DSxR2qYcuynULtgBc2DQEHidbu1O
g1wssj0FjfUkoerkFgMSqkMNCP74srS7KK1sw+CcoeccLJ3daZAXybplMb06bE6JEzwbWKLqP3A2
OPRMpYuCvA65L3nB7QuTadBVLNLJCGxoRMoJbgrW6ObkPuJs0LuymETPCIo5By9MXdVUpH40Nkam
J1uMndrZQM4qG77wtv7+NBA3aBwyJIZEBzQjlP1Ft1eD2YU+K1tWGXJNCBldndg0UIcTsoXiUdNg
6l20i2A0tBw0VYH5yO40yFni6JQtDQydKOoUwyfO7mOnQRAtU8OB7UFjQh5TNn3ZXg0GFyaLADdT
CljYLJ7eNBjs1KODadMkiuQysKjSwahU7d1p0AgrYIzIHmqbTXNqm2JzY5IDHLUrhGAeEGix9GXz
Nph+u8tB79LLif0irXbpC3GKhwOB3/FnpNPFf592RYiuoJyvI4PtXWF3YdighyOjl4tF1nRP7YyU
6/Q3M+23U0yHZQ99me4fBAjGgUybmq/N0iN6WicdpzcNJu1H/4FpIKMimFbhdFs61cbXm4L7AzgD
iMjc8MBPbTVQDTaOTSrox0V/c8yGQTEOlZ7Mrkp/IU4OuPKyRcgJbgpOrE0d5O/HT6bRlakEUJJp
0ApF7v3to8Eip+DhORVIO9AEnGD4dMgc449TK6cLnQcQVobTKCNk2Xt7GoyuQ7rFEarjkoEzyuml
Vgc1In88DWSYGJrhuu4AQNBE7lWGKbqU6JGBGBYdgPk1Zul3j4bfKFj+LHD3PT/8sS5t+0/LrRaB
H/7CSyKx/wKbaq5sByhLtju/KCvdzy/99LOd4L93bpF1uXXrhy/l1/U4mz/fPOD+0DtjvTzVyzfP
/ad8nn/32vUP2s3b3PQkpNlgNI+loudfEM/jot2uPHM6P5+Cv97XXg/En8HTu8PI1odPOZYv+b54
aJOb/ENjPMKgetqpn8unWB9iR48AReHtmXq+No8d4x6XJ5pDHv4wnst9xw5xWyTfAy8Jo4ODbILB
owdJfiCeemdlbaKtY8f5tBalJWtN2sHn2ejajh5nbX70xgjcbi/b5iCk9Vt75IrNcWjxbpK1Yx/g
Ikdb9oiA79AzUP5dJ8bHDjJg6ebxwdULk2UNXRw7xMU8jOb54Yd4rvUcO8IkiWmc68dvzNQzEHX0
IHO8gN44dcWmdnfsGOfz8M0hNlXSY4c4e3vnvYC3Rw8xr8Knx+SNhbup/R87SC98CvjEnw6uqw3a
dOwYt8E8PjTAr0LEsSP8h9tcNhhOnvsLH3iYXzDB+2MdijR+IsL78ccLIH7oz3aDK/kb38Onef7v
/wIAAP//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maj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19</xdr:col>
      <xdr:colOff>3175</xdr:colOff>
      <xdr:row>1</xdr:row>
      <xdr:rowOff>3175</xdr:rowOff>
    </xdr:from>
    <xdr:to>
      <xdr:col>26</xdr:col>
      <xdr:colOff>307975</xdr:colOff>
      <xdr:row>49</xdr:row>
      <xdr:rowOff>125875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8" name="Diagram 7">
              <a:extLst>
                <a:ext uri="{FF2B5EF4-FFF2-40B4-BE49-F238E27FC236}">
                  <a16:creationId xmlns:a16="http://schemas.microsoft.com/office/drawing/2014/main" id="{E8A28692-2C60-4449-BAD8-D51EA53BF7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8600" y="974725"/>
              <a:ext cx="4572000" cy="9438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8</xdr:col>
      <xdr:colOff>739775</xdr:colOff>
      <xdr:row>35</xdr:row>
      <xdr:rowOff>136525</xdr:rowOff>
    </xdr:from>
    <xdr:to>
      <xdr:col>16</xdr:col>
      <xdr:colOff>282575</xdr:colOff>
      <xdr:row>53</xdr:row>
      <xdr:rowOff>136525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4651138C-B235-4183-8F95-DF9EE9790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rnyta.lansstyrelsen.se/f/integration-nationell-samarbetsyta/Rapporter%20och%20prognoser/250301%20P&#229;g&#229;ende%20TIA,%20spr&#229;k,%20k&#246;n,%20boende,%20&#229;lder,%20avslag,%20postnr,%20samordning%20l&#228;n,%20Nord,%20AB,%20M,%20O,%20Y,%20Z%20(ver%203)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" TargetMode="External"/><Relationship Id="rId2" Type="http://schemas.microsoft.com/office/2019/04/relationships/externalLinkLong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?6BFF6EAF" TargetMode="External"/><Relationship Id="rId1" Type="http://schemas.openxmlformats.org/officeDocument/2006/relationships/externalLinkPath" Target="file:///\\6BFF6EAF\250501%20P&#229;g&#229;ende%20TIA,%20spr&#229;k,%20k&#246;n,%20boende,%20&#229;lder,%20avslag,%20postnr,%20samordning%20kommuner%20l&#228;n%20kartor%20diagram%20(inkl%20nyanl.24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ordning lä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fo"/>
      <sheetName val="178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kommuner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0.78389830508474578</v>
          </cell>
        </row>
        <row r="3">
          <cell r="A3" t="str">
            <v>DALARNA</v>
          </cell>
          <cell r="M3">
            <v>0.86486486486486491</v>
          </cell>
        </row>
        <row r="4">
          <cell r="A4" t="str">
            <v>GOTLAND</v>
          </cell>
          <cell r="M4">
            <v>1.4925373134328359</v>
          </cell>
        </row>
        <row r="5">
          <cell r="A5" t="str">
            <v>GÄVLEBORG</v>
          </cell>
          <cell r="M5">
            <v>0.71794871794871795</v>
          </cell>
        </row>
        <row r="6">
          <cell r="A6" t="str">
            <v>HALLAND</v>
          </cell>
          <cell r="M6">
            <v>1.193069306930693</v>
          </cell>
        </row>
        <row r="7">
          <cell r="A7" t="str">
            <v>JÄMTLAND</v>
          </cell>
          <cell r="M7">
            <v>1.9119999999999999</v>
          </cell>
        </row>
        <row r="8">
          <cell r="A8" t="str">
            <v>JÖNKÖPING</v>
          </cell>
          <cell r="M8">
            <v>0.70621468926553677</v>
          </cell>
        </row>
        <row r="9">
          <cell r="A9" t="str">
            <v>KALMAR</v>
          </cell>
          <cell r="M9">
            <v>0.24390243902439024</v>
          </cell>
        </row>
        <row r="10">
          <cell r="A10" t="str">
            <v>KRONOBERG</v>
          </cell>
          <cell r="M10">
            <v>0.64766839378238339</v>
          </cell>
        </row>
        <row r="11">
          <cell r="A11" t="str">
            <v>NORRBOTTEN</v>
          </cell>
          <cell r="M11">
            <v>3.4976887519260402</v>
          </cell>
        </row>
        <row r="12">
          <cell r="A12" t="str">
            <v>SKÅNE</v>
          </cell>
          <cell r="M12">
            <v>1.7915860735009672</v>
          </cell>
        </row>
        <row r="13">
          <cell r="A13" t="str">
            <v>STOCKHOLM</v>
          </cell>
          <cell r="M13">
            <v>3.633309117326553</v>
          </cell>
        </row>
        <row r="14">
          <cell r="A14" t="str">
            <v>SÖDERMANLAND</v>
          </cell>
          <cell r="M14">
            <v>0.35842293906810035</v>
          </cell>
        </row>
        <row r="15">
          <cell r="A15" t="str">
            <v>UPPSALA</v>
          </cell>
          <cell r="M15">
            <v>2.027624309392265</v>
          </cell>
        </row>
        <row r="16">
          <cell r="A16" t="str">
            <v>VÄRMLAND</v>
          </cell>
          <cell r="M16">
            <v>2.3671497584541061</v>
          </cell>
        </row>
        <row r="17">
          <cell r="A17" t="str">
            <v>VÄSTERBOTTEN</v>
          </cell>
          <cell r="M17">
            <v>3.3194444444444446</v>
          </cell>
        </row>
        <row r="18">
          <cell r="A18" t="str">
            <v>VÄSTERNORRLAND</v>
          </cell>
          <cell r="M18">
            <v>3.3031358885017421</v>
          </cell>
        </row>
        <row r="19">
          <cell r="A19" t="str">
            <v>VÄSTMANLAND</v>
          </cell>
          <cell r="M19">
            <v>3.2242990654205608</v>
          </cell>
        </row>
        <row r="20">
          <cell r="A20" t="str">
            <v>VÄSTRA GÖTALAND</v>
          </cell>
          <cell r="M20">
            <v>2.4203494347379237</v>
          </cell>
        </row>
        <row r="21">
          <cell r="A21" t="str">
            <v>ÖREBRO</v>
          </cell>
          <cell r="M21">
            <v>1.5261044176706828</v>
          </cell>
        </row>
        <row r="22">
          <cell r="A22" t="str">
            <v>ÖSTERGÖTLAND</v>
          </cell>
          <cell r="M22">
            <v>2.4856459330143541</v>
          </cell>
        </row>
        <row r="37">
          <cell r="C37" t="str">
            <v>beräknat totalt antal individer med behov av insatser</v>
          </cell>
        </row>
        <row r="38">
          <cell r="B38" t="str">
            <v>januari</v>
          </cell>
          <cell r="C38">
            <v>57611</v>
          </cell>
        </row>
        <row r="39">
          <cell r="B39" t="str">
            <v>februari</v>
          </cell>
          <cell r="C39">
            <v>59271</v>
          </cell>
        </row>
        <row r="40">
          <cell r="B40" t="str">
            <v>mars</v>
          </cell>
          <cell r="C40">
            <v>59905</v>
          </cell>
        </row>
        <row r="41">
          <cell r="B41" t="str">
            <v>april</v>
          </cell>
          <cell r="C41">
            <v>59452</v>
          </cell>
        </row>
        <row r="42">
          <cell r="B42" t="str">
            <v>maj</v>
          </cell>
          <cell r="C42">
            <v>58413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AA54"/>
  <sheetViews>
    <sheetView workbookViewId="0">
      <selection activeCell="AC2" sqref="AC2"/>
    </sheetView>
  </sheetViews>
  <sheetFormatPr defaultRowHeight="15"/>
  <sheetData>
    <row r="1" spans="7:27" ht="72" customHeight="1">
      <c r="G1" s="30" t="s">
        <v>59</v>
      </c>
      <c r="H1" s="31" t="s">
        <v>60</v>
      </c>
      <c r="I1" s="84" t="s">
        <v>117</v>
      </c>
      <c r="J1" s="31" t="s">
        <v>61</v>
      </c>
      <c r="K1" s="32" t="s">
        <v>62</v>
      </c>
      <c r="L1" s="85" t="s">
        <v>102</v>
      </c>
      <c r="M1" s="85" t="s">
        <v>63</v>
      </c>
      <c r="N1" s="31" t="s">
        <v>64</v>
      </c>
      <c r="O1" s="33" t="s">
        <v>65</v>
      </c>
      <c r="P1" s="33" t="s">
        <v>66</v>
      </c>
      <c r="Q1" s="33" t="s">
        <v>67</v>
      </c>
      <c r="R1" s="34" t="s">
        <v>118</v>
      </c>
      <c r="S1" s="34" t="s">
        <v>68</v>
      </c>
      <c r="T1" s="118" t="s">
        <v>69</v>
      </c>
      <c r="U1" s="119"/>
      <c r="V1" s="119"/>
      <c r="W1" s="119"/>
      <c r="X1" s="119"/>
      <c r="Y1" s="119"/>
      <c r="Z1" s="119"/>
      <c r="AA1" s="120"/>
    </row>
    <row r="2" spans="7:27" ht="72.75" customHeight="1">
      <c r="G2" s="99" t="s">
        <v>70</v>
      </c>
      <c r="H2" s="35">
        <v>236</v>
      </c>
      <c r="I2" s="35">
        <v>597</v>
      </c>
      <c r="J2" s="36">
        <v>118</v>
      </c>
      <c r="K2" s="100">
        <v>7</v>
      </c>
      <c r="L2" s="86"/>
      <c r="M2" s="87">
        <f>H2-J2-L2</f>
        <v>118</v>
      </c>
      <c r="N2" s="37">
        <f t="shared" ref="N2:N23" si="0">J2/H2</f>
        <v>0.5</v>
      </c>
      <c r="O2" s="35">
        <v>322</v>
      </c>
      <c r="P2" s="38">
        <v>146</v>
      </c>
      <c r="Q2" s="39">
        <f>O2-P2</f>
        <v>176</v>
      </c>
      <c r="R2" s="51">
        <v>185</v>
      </c>
      <c r="S2" s="101">
        <f>R2/(H2-L2)</f>
        <v>0.78389830508474578</v>
      </c>
      <c r="T2" s="98"/>
      <c r="U2" s="98"/>
      <c r="V2" s="98"/>
      <c r="W2" s="98"/>
      <c r="X2" s="98"/>
      <c r="Y2" s="98"/>
      <c r="Z2" s="98"/>
      <c r="AA2" s="98"/>
    </row>
    <row r="3" spans="7:27">
      <c r="G3" s="48" t="s">
        <v>71</v>
      </c>
      <c r="H3" s="42">
        <v>185</v>
      </c>
      <c r="I3" s="42">
        <v>784</v>
      </c>
      <c r="J3" s="43">
        <v>115</v>
      </c>
      <c r="K3" s="44">
        <v>-9</v>
      </c>
      <c r="L3" s="86"/>
      <c r="M3" s="87">
        <f t="shared" ref="M3:M22" si="1">H3-J3-L3</f>
        <v>70</v>
      </c>
      <c r="N3" s="45">
        <f t="shared" si="0"/>
        <v>0.6216216216216216</v>
      </c>
      <c r="O3" s="42">
        <v>247</v>
      </c>
      <c r="P3" s="46">
        <v>153</v>
      </c>
      <c r="Q3" s="47">
        <f t="shared" ref="Q3:Q23" si="2">O3-P3</f>
        <v>94</v>
      </c>
      <c r="R3" s="51">
        <v>160</v>
      </c>
      <c r="S3" s="101">
        <f t="shared" ref="S3:S22" si="3">R3/(H3-L3)</f>
        <v>0.86486486486486491</v>
      </c>
      <c r="T3" s="98"/>
      <c r="U3" s="98"/>
      <c r="V3" s="98"/>
      <c r="W3" s="98"/>
      <c r="X3" s="98"/>
      <c r="Y3" s="98"/>
      <c r="Z3" s="98"/>
      <c r="AA3" s="98"/>
    </row>
    <row r="4" spans="7:27">
      <c r="G4" s="41" t="s">
        <v>72</v>
      </c>
      <c r="H4" s="49">
        <v>67</v>
      </c>
      <c r="I4" s="49">
        <v>195</v>
      </c>
      <c r="J4" s="43">
        <v>49</v>
      </c>
      <c r="K4" s="100">
        <v>3</v>
      </c>
      <c r="L4" s="86"/>
      <c r="M4" s="87">
        <f t="shared" si="1"/>
        <v>18</v>
      </c>
      <c r="N4" s="50">
        <f t="shared" si="0"/>
        <v>0.73134328358208955</v>
      </c>
      <c r="O4" s="49">
        <v>77</v>
      </c>
      <c r="P4" s="46">
        <v>53</v>
      </c>
      <c r="Q4" s="47">
        <f t="shared" si="2"/>
        <v>24</v>
      </c>
      <c r="R4" s="51">
        <v>100</v>
      </c>
      <c r="S4" s="40">
        <f t="shared" si="3"/>
        <v>1.4925373134328359</v>
      </c>
      <c r="T4" s="98"/>
      <c r="U4" s="98"/>
      <c r="V4" s="98"/>
      <c r="W4" s="98"/>
      <c r="X4" s="98"/>
      <c r="Y4" s="98"/>
      <c r="Z4" s="98"/>
      <c r="AA4" s="98"/>
    </row>
    <row r="5" spans="7:27">
      <c r="G5" s="48" t="s">
        <v>73</v>
      </c>
      <c r="H5" s="49">
        <v>240</v>
      </c>
      <c r="I5" s="49">
        <v>816</v>
      </c>
      <c r="J5" s="43">
        <v>111</v>
      </c>
      <c r="K5" s="100">
        <v>2</v>
      </c>
      <c r="L5" s="86">
        <v>45</v>
      </c>
      <c r="M5" s="87">
        <f t="shared" si="1"/>
        <v>84</v>
      </c>
      <c r="N5" s="52">
        <f t="shared" si="0"/>
        <v>0.46250000000000002</v>
      </c>
      <c r="O5" s="49">
        <v>312</v>
      </c>
      <c r="P5" s="46">
        <v>142</v>
      </c>
      <c r="Q5" s="47">
        <f t="shared" si="2"/>
        <v>170</v>
      </c>
      <c r="R5" s="51">
        <v>140</v>
      </c>
      <c r="S5" s="101">
        <f t="shared" si="3"/>
        <v>0.71794871794871795</v>
      </c>
      <c r="T5" s="98"/>
      <c r="U5" s="98"/>
      <c r="V5" s="98"/>
      <c r="W5" s="98"/>
      <c r="X5" s="98"/>
      <c r="Y5" s="98"/>
      <c r="Z5" s="98"/>
      <c r="AA5" s="98"/>
    </row>
    <row r="6" spans="7:27">
      <c r="G6" s="53" t="s">
        <v>74</v>
      </c>
      <c r="H6" s="49">
        <v>404</v>
      </c>
      <c r="I6" s="49">
        <v>1090</v>
      </c>
      <c r="J6" s="43">
        <v>205</v>
      </c>
      <c r="K6" s="44">
        <v>26</v>
      </c>
      <c r="L6" s="86"/>
      <c r="M6" s="87">
        <f t="shared" si="1"/>
        <v>199</v>
      </c>
      <c r="N6" s="54">
        <f t="shared" si="0"/>
        <v>0.50742574257425743</v>
      </c>
      <c r="O6" s="49">
        <v>500</v>
      </c>
      <c r="P6" s="46">
        <v>258</v>
      </c>
      <c r="Q6" s="47">
        <f t="shared" si="2"/>
        <v>242</v>
      </c>
      <c r="R6" s="51">
        <v>482</v>
      </c>
      <c r="S6" s="40">
        <f t="shared" si="3"/>
        <v>1.193069306930693</v>
      </c>
      <c r="T6" s="98"/>
      <c r="U6" s="98"/>
      <c r="V6" s="98"/>
      <c r="W6" s="98"/>
      <c r="X6" s="98"/>
      <c r="Y6" s="98"/>
      <c r="Z6" s="98"/>
      <c r="AA6" s="98"/>
    </row>
    <row r="7" spans="7:27">
      <c r="G7" s="41" t="s">
        <v>75</v>
      </c>
      <c r="H7" s="49">
        <v>125</v>
      </c>
      <c r="I7" s="49">
        <v>485</v>
      </c>
      <c r="J7" s="43">
        <v>95</v>
      </c>
      <c r="K7" s="44">
        <v>11</v>
      </c>
      <c r="L7" s="86"/>
      <c r="M7" s="87">
        <f t="shared" si="1"/>
        <v>30</v>
      </c>
      <c r="N7" s="55">
        <f t="shared" si="0"/>
        <v>0.76</v>
      </c>
      <c r="O7" s="49">
        <v>164</v>
      </c>
      <c r="P7" s="46">
        <v>123</v>
      </c>
      <c r="Q7" s="47">
        <f t="shared" si="2"/>
        <v>41</v>
      </c>
      <c r="R7" s="51">
        <v>239</v>
      </c>
      <c r="S7" s="40">
        <f t="shared" si="3"/>
        <v>1.9119999999999999</v>
      </c>
      <c r="T7" s="98"/>
      <c r="U7" s="98"/>
      <c r="V7" s="98"/>
      <c r="W7" s="98"/>
      <c r="X7" s="98"/>
      <c r="Y7" s="98"/>
      <c r="Z7" s="98"/>
      <c r="AA7" s="98"/>
    </row>
    <row r="8" spans="7:27">
      <c r="G8" s="41" t="s">
        <v>76</v>
      </c>
      <c r="H8" s="49">
        <v>355</v>
      </c>
      <c r="I8" s="49">
        <v>1272</v>
      </c>
      <c r="J8" s="43">
        <v>191</v>
      </c>
      <c r="K8" s="44">
        <v>-1</v>
      </c>
      <c r="L8" s="86">
        <v>1</v>
      </c>
      <c r="M8" s="87">
        <f t="shared" si="1"/>
        <v>163</v>
      </c>
      <c r="N8" s="54">
        <f t="shared" si="0"/>
        <v>0.53802816901408446</v>
      </c>
      <c r="O8" s="49">
        <v>446</v>
      </c>
      <c r="P8" s="46">
        <v>243</v>
      </c>
      <c r="Q8" s="56">
        <f t="shared" si="2"/>
        <v>203</v>
      </c>
      <c r="R8" s="51">
        <v>250</v>
      </c>
      <c r="S8" s="101">
        <f t="shared" si="3"/>
        <v>0.70621468926553677</v>
      </c>
      <c r="T8" s="98"/>
      <c r="U8" s="98"/>
      <c r="V8" s="98"/>
      <c r="W8" s="98"/>
      <c r="X8" s="98"/>
      <c r="Y8" s="98"/>
      <c r="Z8" s="98"/>
      <c r="AA8" s="98"/>
    </row>
    <row r="9" spans="7:27">
      <c r="G9" s="48" t="s">
        <v>77</v>
      </c>
      <c r="H9" s="49">
        <v>247</v>
      </c>
      <c r="I9" s="49">
        <v>873</v>
      </c>
      <c r="J9" s="43">
        <v>127</v>
      </c>
      <c r="K9" s="100">
        <v>6</v>
      </c>
      <c r="L9" s="86">
        <v>1</v>
      </c>
      <c r="M9" s="87">
        <f t="shared" si="1"/>
        <v>119</v>
      </c>
      <c r="N9" s="54">
        <f t="shared" si="0"/>
        <v>0.51417004048582993</v>
      </c>
      <c r="O9" s="49">
        <v>310</v>
      </c>
      <c r="P9" s="46">
        <v>158</v>
      </c>
      <c r="Q9" s="47">
        <f t="shared" si="2"/>
        <v>152</v>
      </c>
      <c r="R9" s="51">
        <v>60</v>
      </c>
      <c r="S9" s="101">
        <f t="shared" si="3"/>
        <v>0.24390243902439024</v>
      </c>
      <c r="T9" s="98"/>
      <c r="U9" s="98"/>
      <c r="V9" s="98"/>
      <c r="W9" s="98"/>
      <c r="X9" s="98"/>
      <c r="Y9" s="98"/>
      <c r="Z9" s="98"/>
      <c r="AA9" s="98"/>
    </row>
    <row r="10" spans="7:27">
      <c r="G10" s="41" t="s">
        <v>78</v>
      </c>
      <c r="H10" s="49">
        <v>386</v>
      </c>
      <c r="I10" s="49">
        <v>728</v>
      </c>
      <c r="J10" s="43">
        <v>148</v>
      </c>
      <c r="K10" s="100">
        <v>6</v>
      </c>
      <c r="L10" s="86"/>
      <c r="M10" s="87">
        <f t="shared" si="1"/>
        <v>238</v>
      </c>
      <c r="N10" s="88">
        <f t="shared" si="0"/>
        <v>0.38341968911917096</v>
      </c>
      <c r="O10" s="49">
        <v>544</v>
      </c>
      <c r="P10" s="46">
        <v>196</v>
      </c>
      <c r="Q10" s="47">
        <f t="shared" si="2"/>
        <v>348</v>
      </c>
      <c r="R10" s="51">
        <v>250</v>
      </c>
      <c r="S10" s="101">
        <f t="shared" si="3"/>
        <v>0.64766839378238339</v>
      </c>
      <c r="T10" s="98"/>
      <c r="U10" s="98"/>
      <c r="V10" s="98"/>
      <c r="W10" s="98"/>
      <c r="X10" s="98"/>
      <c r="Y10" s="98"/>
      <c r="Z10" s="98"/>
      <c r="AA10" s="98"/>
    </row>
    <row r="11" spans="7:27">
      <c r="G11" s="41" t="s">
        <v>79</v>
      </c>
      <c r="H11" s="49">
        <v>664</v>
      </c>
      <c r="I11" s="49">
        <v>1105</v>
      </c>
      <c r="J11" s="43">
        <v>298</v>
      </c>
      <c r="K11" s="100">
        <v>10</v>
      </c>
      <c r="L11" s="86">
        <v>15</v>
      </c>
      <c r="M11" s="87">
        <f t="shared" si="1"/>
        <v>351</v>
      </c>
      <c r="N11" s="52">
        <f t="shared" si="0"/>
        <v>0.44879518072289154</v>
      </c>
      <c r="O11" s="49">
        <v>859</v>
      </c>
      <c r="P11" s="46">
        <v>360</v>
      </c>
      <c r="Q11" s="47">
        <f t="shared" si="2"/>
        <v>499</v>
      </c>
      <c r="R11" s="51">
        <v>2270</v>
      </c>
      <c r="S11" s="102">
        <f t="shared" si="3"/>
        <v>3.4976887519260402</v>
      </c>
      <c r="T11" s="98"/>
      <c r="U11" s="98"/>
      <c r="V11" s="98"/>
      <c r="W11" s="98"/>
      <c r="X11" s="98"/>
      <c r="Y11" s="98"/>
      <c r="Z11" s="98"/>
      <c r="AA11" s="98"/>
    </row>
    <row r="12" spans="7:27">
      <c r="G12" s="41" t="s">
        <v>80</v>
      </c>
      <c r="H12" s="49">
        <v>2269</v>
      </c>
      <c r="I12" s="49">
        <v>5064</v>
      </c>
      <c r="J12" s="43">
        <v>1112</v>
      </c>
      <c r="K12" s="100">
        <v>61</v>
      </c>
      <c r="L12" s="86">
        <v>201</v>
      </c>
      <c r="M12" s="87">
        <f t="shared" si="1"/>
        <v>956</v>
      </c>
      <c r="N12" s="54">
        <f t="shared" si="0"/>
        <v>0.49008373732921995</v>
      </c>
      <c r="O12" s="49">
        <v>2879</v>
      </c>
      <c r="P12" s="46">
        <v>1374</v>
      </c>
      <c r="Q12" s="47">
        <f t="shared" si="2"/>
        <v>1505</v>
      </c>
      <c r="R12" s="51">
        <v>3705</v>
      </c>
      <c r="S12" s="40">
        <f t="shared" si="3"/>
        <v>1.7915860735009672</v>
      </c>
      <c r="T12" s="98"/>
      <c r="U12" s="98"/>
      <c r="V12" s="98"/>
      <c r="W12" s="98"/>
      <c r="X12" s="98"/>
      <c r="Y12" s="98"/>
      <c r="Z12" s="98"/>
      <c r="AA12" s="98"/>
    </row>
    <row r="13" spans="7:27">
      <c r="G13" s="41" t="s">
        <v>81</v>
      </c>
      <c r="H13" s="49">
        <v>5871</v>
      </c>
      <c r="I13" s="49">
        <v>13790</v>
      </c>
      <c r="J13" s="43">
        <v>3473</v>
      </c>
      <c r="K13" s="44">
        <v>-461</v>
      </c>
      <c r="L13" s="86">
        <v>365</v>
      </c>
      <c r="M13" s="87">
        <f t="shared" si="1"/>
        <v>2033</v>
      </c>
      <c r="N13" s="54">
        <f t="shared" si="0"/>
        <v>0.59155169477090785</v>
      </c>
      <c r="O13" s="49">
        <v>7458</v>
      </c>
      <c r="P13" s="46">
        <v>4334</v>
      </c>
      <c r="Q13" s="47">
        <f t="shared" si="2"/>
        <v>3124</v>
      </c>
      <c r="R13" s="51">
        <v>20005</v>
      </c>
      <c r="S13" s="40">
        <f t="shared" si="3"/>
        <v>3.633309117326553</v>
      </c>
      <c r="T13" s="98"/>
      <c r="U13" s="98"/>
      <c r="V13" s="98"/>
      <c r="W13" s="98"/>
      <c r="X13" s="98"/>
      <c r="Y13" s="98"/>
      <c r="Z13" s="98"/>
      <c r="AA13" s="98"/>
    </row>
    <row r="14" spans="7:27">
      <c r="G14" s="48" t="s">
        <v>82</v>
      </c>
      <c r="H14" s="49">
        <v>360</v>
      </c>
      <c r="I14" s="49">
        <v>1130</v>
      </c>
      <c r="J14" s="43">
        <v>139</v>
      </c>
      <c r="K14" s="100">
        <v>1</v>
      </c>
      <c r="L14" s="86">
        <v>81</v>
      </c>
      <c r="M14" s="87">
        <f t="shared" si="1"/>
        <v>140</v>
      </c>
      <c r="N14" s="54">
        <f t="shared" si="0"/>
        <v>0.38611111111111113</v>
      </c>
      <c r="O14" s="49">
        <v>443</v>
      </c>
      <c r="P14" s="46">
        <v>178</v>
      </c>
      <c r="Q14" s="47">
        <f t="shared" si="2"/>
        <v>265</v>
      </c>
      <c r="R14" s="51">
        <v>100</v>
      </c>
      <c r="S14" s="101">
        <f t="shared" si="3"/>
        <v>0.35842293906810035</v>
      </c>
      <c r="T14" s="98"/>
      <c r="U14" s="98"/>
      <c r="V14" s="98"/>
      <c r="W14" s="98"/>
      <c r="X14" s="98"/>
      <c r="Y14" s="98"/>
      <c r="Z14" s="98"/>
      <c r="AA14" s="98"/>
    </row>
    <row r="15" spans="7:27">
      <c r="G15" s="41" t="s">
        <v>83</v>
      </c>
      <c r="H15" s="49">
        <v>362</v>
      </c>
      <c r="I15" s="49">
        <v>1568</v>
      </c>
      <c r="J15" s="43">
        <v>221</v>
      </c>
      <c r="K15" s="100">
        <v>9</v>
      </c>
      <c r="L15" s="86"/>
      <c r="M15" s="87">
        <f t="shared" si="1"/>
        <v>141</v>
      </c>
      <c r="N15" s="54">
        <f t="shared" si="0"/>
        <v>0.61049723756906082</v>
      </c>
      <c r="O15" s="49">
        <v>466</v>
      </c>
      <c r="P15" s="46">
        <v>271</v>
      </c>
      <c r="Q15" s="47">
        <f t="shared" si="2"/>
        <v>195</v>
      </c>
      <c r="R15" s="51">
        <v>734</v>
      </c>
      <c r="S15" s="102">
        <f t="shared" si="3"/>
        <v>2.027624309392265</v>
      </c>
      <c r="T15" s="98"/>
      <c r="U15" s="98"/>
      <c r="V15" s="98"/>
      <c r="W15" s="98"/>
      <c r="X15" s="98"/>
      <c r="Y15" s="98"/>
      <c r="Z15" s="98"/>
      <c r="AA15" s="98"/>
    </row>
    <row r="16" spans="7:27">
      <c r="G16" s="41" t="s">
        <v>84</v>
      </c>
      <c r="H16" s="49">
        <v>208</v>
      </c>
      <c r="I16" s="49">
        <v>915</v>
      </c>
      <c r="J16" s="43">
        <v>116</v>
      </c>
      <c r="K16" s="100">
        <v>3</v>
      </c>
      <c r="L16" s="86">
        <v>1</v>
      </c>
      <c r="M16" s="87">
        <f t="shared" si="1"/>
        <v>91</v>
      </c>
      <c r="N16" s="54">
        <f t="shared" si="0"/>
        <v>0.55769230769230771</v>
      </c>
      <c r="O16" s="49">
        <v>257</v>
      </c>
      <c r="P16" s="46">
        <v>150</v>
      </c>
      <c r="Q16" s="47">
        <f t="shared" si="2"/>
        <v>107</v>
      </c>
      <c r="R16" s="51">
        <v>490</v>
      </c>
      <c r="S16" s="102">
        <f t="shared" si="3"/>
        <v>2.3671497584541061</v>
      </c>
      <c r="T16" s="98"/>
      <c r="U16" s="98"/>
      <c r="V16" s="98"/>
      <c r="W16" s="98"/>
      <c r="X16" s="98"/>
      <c r="Y16" s="98"/>
      <c r="Z16" s="98"/>
      <c r="AA16" s="98"/>
    </row>
    <row r="17" spans="7:27">
      <c r="G17" s="41" t="s">
        <v>85</v>
      </c>
      <c r="H17" s="49">
        <v>216</v>
      </c>
      <c r="I17" s="49">
        <v>989</v>
      </c>
      <c r="J17" s="43">
        <v>140</v>
      </c>
      <c r="K17" s="44">
        <v>-5</v>
      </c>
      <c r="L17" s="86"/>
      <c r="M17" s="87">
        <f t="shared" si="1"/>
        <v>76</v>
      </c>
      <c r="N17" s="52">
        <f t="shared" si="0"/>
        <v>0.64814814814814814</v>
      </c>
      <c r="O17" s="49">
        <v>291</v>
      </c>
      <c r="P17" s="46">
        <v>180</v>
      </c>
      <c r="Q17" s="47">
        <f t="shared" si="2"/>
        <v>111</v>
      </c>
      <c r="R17" s="51">
        <v>717</v>
      </c>
      <c r="S17" s="102">
        <f t="shared" si="3"/>
        <v>3.3194444444444446</v>
      </c>
      <c r="T17" s="98"/>
      <c r="U17" s="98"/>
      <c r="V17" s="98"/>
      <c r="W17" s="98"/>
      <c r="X17" s="98"/>
      <c r="Y17" s="98"/>
      <c r="Z17" s="98"/>
      <c r="AA17" s="98"/>
    </row>
    <row r="18" spans="7:27">
      <c r="G18" s="41" t="s">
        <v>86</v>
      </c>
      <c r="H18" s="49">
        <v>289</v>
      </c>
      <c r="I18" s="49">
        <v>843</v>
      </c>
      <c r="J18" s="43">
        <v>187</v>
      </c>
      <c r="K18" s="44">
        <v>-9</v>
      </c>
      <c r="L18" s="86">
        <v>2</v>
      </c>
      <c r="M18" s="87">
        <f t="shared" si="1"/>
        <v>100</v>
      </c>
      <c r="N18" s="52">
        <f t="shared" si="0"/>
        <v>0.6470588235294118</v>
      </c>
      <c r="O18" s="49">
        <v>434</v>
      </c>
      <c r="P18" s="46">
        <v>253</v>
      </c>
      <c r="Q18" s="47">
        <f t="shared" si="2"/>
        <v>181</v>
      </c>
      <c r="R18" s="49">
        <v>948</v>
      </c>
      <c r="S18" s="102">
        <f t="shared" si="3"/>
        <v>3.3031358885017421</v>
      </c>
      <c r="T18" s="98"/>
      <c r="U18" s="98"/>
      <c r="V18" s="98"/>
      <c r="W18" s="98"/>
      <c r="X18" s="98"/>
      <c r="Y18" s="98"/>
      <c r="Z18" s="98"/>
      <c r="AA18" s="98"/>
    </row>
    <row r="19" spans="7:27">
      <c r="G19" s="41" t="s">
        <v>87</v>
      </c>
      <c r="H19" s="49">
        <v>413</v>
      </c>
      <c r="I19" s="49">
        <v>1044</v>
      </c>
      <c r="J19" s="43">
        <v>146</v>
      </c>
      <c r="K19" s="44">
        <v>-13</v>
      </c>
      <c r="L19" s="86">
        <v>92</v>
      </c>
      <c r="M19" s="87">
        <f t="shared" si="1"/>
        <v>175</v>
      </c>
      <c r="N19" s="54">
        <f t="shared" si="0"/>
        <v>0.35351089588377727</v>
      </c>
      <c r="O19" s="49">
        <v>541</v>
      </c>
      <c r="P19" s="46">
        <v>189</v>
      </c>
      <c r="Q19" s="47">
        <f t="shared" si="2"/>
        <v>352</v>
      </c>
      <c r="R19" s="51">
        <v>1035</v>
      </c>
      <c r="S19" s="102">
        <f t="shared" si="3"/>
        <v>3.2242990654205608</v>
      </c>
      <c r="T19" s="98"/>
      <c r="U19" s="98"/>
      <c r="V19" s="98"/>
      <c r="W19" s="98"/>
      <c r="X19" s="98"/>
      <c r="Y19" s="98"/>
      <c r="Z19" s="98"/>
      <c r="AA19" s="98"/>
    </row>
    <row r="20" spans="7:27">
      <c r="G20" s="41" t="s">
        <v>88</v>
      </c>
      <c r="H20" s="49">
        <v>2140</v>
      </c>
      <c r="I20" s="49">
        <v>6059</v>
      </c>
      <c r="J20" s="43">
        <v>838</v>
      </c>
      <c r="K20" s="44">
        <v>-17</v>
      </c>
      <c r="L20" s="86">
        <v>194</v>
      </c>
      <c r="M20" s="87">
        <f t="shared" si="1"/>
        <v>1108</v>
      </c>
      <c r="N20" s="57">
        <f t="shared" si="0"/>
        <v>0.39158878504672895</v>
      </c>
      <c r="O20" s="49">
        <v>2782</v>
      </c>
      <c r="P20" s="46">
        <v>1065</v>
      </c>
      <c r="Q20" s="47">
        <f t="shared" si="2"/>
        <v>1717</v>
      </c>
      <c r="R20" s="51">
        <v>4710</v>
      </c>
      <c r="S20" s="102">
        <f t="shared" si="3"/>
        <v>2.4203494347379237</v>
      </c>
      <c r="T20" s="98"/>
      <c r="U20" s="98"/>
      <c r="V20" s="98"/>
      <c r="W20" s="98"/>
      <c r="X20" s="98"/>
      <c r="Y20" s="98"/>
      <c r="Z20" s="98"/>
      <c r="AA20" s="98"/>
    </row>
    <row r="21" spans="7:27">
      <c r="G21" s="41" t="s">
        <v>89</v>
      </c>
      <c r="H21" s="49">
        <v>251</v>
      </c>
      <c r="I21" s="49">
        <v>1045</v>
      </c>
      <c r="J21" s="43">
        <v>110</v>
      </c>
      <c r="K21" s="44">
        <v>-7</v>
      </c>
      <c r="L21" s="86">
        <v>2</v>
      </c>
      <c r="M21" s="87">
        <f t="shared" si="1"/>
        <v>139</v>
      </c>
      <c r="N21" s="54">
        <f t="shared" si="0"/>
        <v>0.43824701195219123</v>
      </c>
      <c r="O21" s="49">
        <v>348</v>
      </c>
      <c r="P21" s="46">
        <v>145</v>
      </c>
      <c r="Q21" s="47">
        <f t="shared" si="2"/>
        <v>203</v>
      </c>
      <c r="R21" s="51">
        <v>380</v>
      </c>
      <c r="S21" s="40">
        <f t="shared" si="3"/>
        <v>1.5261044176706828</v>
      </c>
      <c r="T21" s="98"/>
      <c r="U21" s="98"/>
      <c r="V21" s="98"/>
      <c r="W21" s="98"/>
      <c r="X21" s="98"/>
      <c r="Y21" s="98"/>
      <c r="Z21" s="98"/>
      <c r="AA21" s="98"/>
    </row>
    <row r="22" spans="7:27" ht="15.75" thickBot="1">
      <c r="G22" s="41" t="s">
        <v>90</v>
      </c>
      <c r="H22" s="42">
        <v>422</v>
      </c>
      <c r="I22" s="42">
        <v>1550</v>
      </c>
      <c r="J22" s="43">
        <v>216</v>
      </c>
      <c r="K22" s="100">
        <v>2</v>
      </c>
      <c r="L22" s="86">
        <v>4</v>
      </c>
      <c r="M22" s="87">
        <f t="shared" si="1"/>
        <v>202</v>
      </c>
      <c r="N22" s="45">
        <f t="shared" si="0"/>
        <v>0.51184834123222744</v>
      </c>
      <c r="O22" s="42">
        <v>557</v>
      </c>
      <c r="P22" s="46">
        <v>278</v>
      </c>
      <c r="Q22" s="47">
        <f t="shared" si="2"/>
        <v>279</v>
      </c>
      <c r="R22" s="51">
        <v>1039</v>
      </c>
      <c r="S22" s="102">
        <f t="shared" si="3"/>
        <v>2.4856459330143541</v>
      </c>
      <c r="T22" s="98"/>
      <c r="U22" s="98"/>
      <c r="V22" s="98"/>
      <c r="W22" s="98"/>
      <c r="X22" s="98"/>
      <c r="Y22" s="98"/>
      <c r="Z22" s="98"/>
      <c r="AA22" s="98"/>
    </row>
    <row r="23" spans="7:27" ht="15.75" thickBot="1">
      <c r="G23" s="58" t="s">
        <v>103</v>
      </c>
      <c r="H23" s="59">
        <v>16141</v>
      </c>
      <c r="I23" s="60">
        <v>42272</v>
      </c>
      <c r="J23" s="61">
        <v>8172</v>
      </c>
      <c r="K23" s="62">
        <v>-376</v>
      </c>
      <c r="L23" s="89">
        <f>SUM(L2:L22)</f>
        <v>1004</v>
      </c>
      <c r="M23" s="90">
        <f>H23-J23-L2</f>
        <v>7969</v>
      </c>
      <c r="N23" s="63">
        <f t="shared" si="0"/>
        <v>0.50628833405613038</v>
      </c>
      <c r="O23" s="59">
        <v>20813</v>
      </c>
      <c r="P23" s="59">
        <v>10290</v>
      </c>
      <c r="Q23" s="64">
        <f t="shared" si="2"/>
        <v>10523</v>
      </c>
      <c r="R23" s="137">
        <v>37999</v>
      </c>
      <c r="S23" s="65">
        <f>R23/(H23-L23)</f>
        <v>2.5103389046706743</v>
      </c>
      <c r="T23" s="98"/>
      <c r="U23" s="98"/>
      <c r="V23" s="98"/>
      <c r="W23" s="98"/>
      <c r="X23" s="98"/>
      <c r="Y23" s="98"/>
      <c r="Z23" s="98"/>
      <c r="AA23" s="98"/>
    </row>
    <row r="24" spans="7:27" ht="60">
      <c r="G24" s="66" t="s">
        <v>91</v>
      </c>
      <c r="H24" s="67" t="s">
        <v>92</v>
      </c>
      <c r="I24" s="67"/>
      <c r="J24" s="67" t="s">
        <v>61</v>
      </c>
      <c r="K24" s="32" t="s">
        <v>62</v>
      </c>
      <c r="L24" s="85" t="s">
        <v>102</v>
      </c>
      <c r="M24" s="67" t="s">
        <v>63</v>
      </c>
      <c r="N24" s="68" t="s">
        <v>64</v>
      </c>
      <c r="O24" s="69"/>
      <c r="P24" s="69"/>
      <c r="Q24" s="70" t="s">
        <v>67</v>
      </c>
      <c r="R24" s="121" t="s">
        <v>119</v>
      </c>
      <c r="S24" s="122"/>
      <c r="T24" s="98"/>
      <c r="U24" s="98"/>
      <c r="V24" s="98"/>
      <c r="W24" s="98"/>
      <c r="X24" s="98"/>
      <c r="Y24" s="98"/>
      <c r="Z24" s="98"/>
      <c r="AA24" s="98"/>
    </row>
    <row r="25" spans="7:27" ht="51.75" customHeight="1">
      <c r="G25" s="71" t="s">
        <v>93</v>
      </c>
      <c r="H25" s="72">
        <f>H5+H7+H11+H17+H18</f>
        <v>1534</v>
      </c>
      <c r="I25" s="72">
        <f>I5+I7+I11+I17+I18</f>
        <v>4238</v>
      </c>
      <c r="J25" s="72">
        <f>J5+J7+J11+J17+J18</f>
        <v>831</v>
      </c>
      <c r="K25" s="138">
        <f>J25-822</f>
        <v>9</v>
      </c>
      <c r="L25" s="91">
        <f>L5+L7+L11+L17+L18</f>
        <v>62</v>
      </c>
      <c r="M25" s="92">
        <f>H25-J25-L25</f>
        <v>641</v>
      </c>
      <c r="N25" s="73">
        <f>J25/H25</f>
        <v>0.5417209908735332</v>
      </c>
      <c r="O25" s="72"/>
      <c r="P25" s="72"/>
      <c r="Q25" s="72">
        <f>Q5+Q7+Q10+Q17+Q18</f>
        <v>851</v>
      </c>
      <c r="R25" s="72">
        <f>R5+R7+R11+R17+R18</f>
        <v>4314</v>
      </c>
      <c r="S25" s="139">
        <f>R25/(H25-L25)</f>
        <v>2.9307065217391304</v>
      </c>
      <c r="T25" s="98"/>
      <c r="U25" s="98"/>
      <c r="V25" s="98"/>
      <c r="W25" s="98"/>
      <c r="X25" s="98"/>
      <c r="Y25" s="98"/>
      <c r="Z25" s="98"/>
      <c r="AA25" s="98"/>
    </row>
    <row r="26" spans="7:27">
      <c r="G26" s="74" t="s">
        <v>94</v>
      </c>
      <c r="H26" s="75">
        <f>H13+H15+H19+H14+H22+H4</f>
        <v>7495</v>
      </c>
      <c r="I26" s="75">
        <f>I13+I15+I19+I14+I22+I4</f>
        <v>19277</v>
      </c>
      <c r="J26" s="75">
        <f>J13+J15+J19+J14+J22+J4</f>
        <v>4244</v>
      </c>
      <c r="K26" s="76">
        <f>J26-4703</f>
        <v>-459</v>
      </c>
      <c r="L26" s="93">
        <f>L4+L13+L14+L15+L19+22</f>
        <v>560</v>
      </c>
      <c r="M26" s="92">
        <f t="shared" ref="M26:M28" si="4">H26-J26-L26</f>
        <v>2691</v>
      </c>
      <c r="N26" s="55">
        <f>J26/H26</f>
        <v>0.56624416277518341</v>
      </c>
      <c r="O26" s="75"/>
      <c r="P26" s="75"/>
      <c r="Q26" s="75">
        <f>Q13+Q15+Q19+Q14+Q22+Q4</f>
        <v>4239</v>
      </c>
      <c r="R26" s="75">
        <f>R13+R15+R19+R14+R22+R4</f>
        <v>23013</v>
      </c>
      <c r="S26" s="103">
        <f t="shared" ref="S26:S28" si="5">R26/(H26-L26)</f>
        <v>3.3183850036049027</v>
      </c>
      <c r="T26" s="98"/>
      <c r="U26" s="98"/>
      <c r="V26" s="98"/>
      <c r="W26" s="98"/>
      <c r="X26" s="98"/>
      <c r="Y26" s="98"/>
      <c r="Z26" s="98"/>
      <c r="AA26" s="98"/>
    </row>
    <row r="27" spans="7:27">
      <c r="G27" s="74" t="s">
        <v>95</v>
      </c>
      <c r="H27" s="75">
        <f>H3+H16+H20+H21</f>
        <v>2784</v>
      </c>
      <c r="I27" s="75">
        <f>I3+I16+I20+I21</f>
        <v>8803</v>
      </c>
      <c r="J27" s="75">
        <f>J3+J16+J20+J21</f>
        <v>1179</v>
      </c>
      <c r="K27" s="76">
        <f>J27-1209</f>
        <v>-30</v>
      </c>
      <c r="L27" s="93">
        <f>L3+L16+L20+L21</f>
        <v>197</v>
      </c>
      <c r="M27" s="92">
        <f t="shared" si="4"/>
        <v>1408</v>
      </c>
      <c r="N27" s="55">
        <f>J27/H27</f>
        <v>0.42349137931034481</v>
      </c>
      <c r="O27" s="75"/>
      <c r="P27" s="75"/>
      <c r="Q27" s="75">
        <f>Q3+Q16+Q20+Q21</f>
        <v>2121</v>
      </c>
      <c r="R27" s="75">
        <f>R3+R16+R20+R21</f>
        <v>5740</v>
      </c>
      <c r="S27" s="103">
        <f t="shared" si="5"/>
        <v>2.2187862388867412</v>
      </c>
      <c r="T27" s="98"/>
      <c r="U27" s="98"/>
      <c r="V27" s="98"/>
      <c r="W27" s="98"/>
      <c r="X27" s="98"/>
      <c r="Y27" s="98"/>
      <c r="Z27" s="98"/>
      <c r="AA27" s="98"/>
    </row>
    <row r="28" spans="7:27" ht="15.75" thickBot="1">
      <c r="G28" s="77" t="s">
        <v>96</v>
      </c>
      <c r="H28" s="78">
        <f>H2+H6+H8+H9+H10+H12</f>
        <v>3897</v>
      </c>
      <c r="I28" s="78">
        <f>I2+I6+I8+I9+I10+I12</f>
        <v>9624</v>
      </c>
      <c r="J28" s="78">
        <f>J2+J6+J8+J9+J10+J12</f>
        <v>1901</v>
      </c>
      <c r="K28" s="138">
        <f>J28-1796</f>
        <v>105</v>
      </c>
      <c r="L28" s="94">
        <f>L3+L6+L8+L9+L10+L12</f>
        <v>203</v>
      </c>
      <c r="M28" s="92">
        <f t="shared" si="4"/>
        <v>1793</v>
      </c>
      <c r="N28" s="79">
        <f>J28/H28</f>
        <v>0.48781113677187582</v>
      </c>
      <c r="O28" s="78"/>
      <c r="P28" s="78"/>
      <c r="Q28" s="78">
        <f>Q2+Q6+Q8+Q9+Q10+Q12</f>
        <v>2626</v>
      </c>
      <c r="R28" s="78">
        <f>R2+R6+R8+R9+R10+R12</f>
        <v>4932</v>
      </c>
      <c r="S28" s="140">
        <f t="shared" si="5"/>
        <v>1.3351380617217108</v>
      </c>
      <c r="T28" s="98"/>
      <c r="U28" s="98"/>
      <c r="V28" s="98"/>
      <c r="W28" s="98"/>
      <c r="X28" s="98"/>
      <c r="Y28" s="98"/>
      <c r="Z28" s="98"/>
      <c r="AA28" s="98"/>
    </row>
    <row r="29" spans="7:27" ht="15.75" customHeight="1" thickBot="1"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123" t="s">
        <v>120</v>
      </c>
      <c r="T29" s="98"/>
      <c r="U29" s="98"/>
      <c r="V29" s="98"/>
      <c r="W29" s="98"/>
      <c r="X29" s="98"/>
      <c r="Y29" s="98"/>
      <c r="Z29" s="98"/>
      <c r="AA29" s="98"/>
    </row>
    <row r="30" spans="7:27" ht="15.75" customHeight="1">
      <c r="G30" s="98"/>
      <c r="H30" s="124" t="s">
        <v>97</v>
      </c>
      <c r="I30" s="125"/>
      <c r="J30" s="125"/>
      <c r="K30" s="95">
        <f>16910-H23</f>
        <v>769</v>
      </c>
      <c r="L30" s="126" t="s">
        <v>104</v>
      </c>
      <c r="M30" s="126"/>
      <c r="N30" s="126"/>
      <c r="O30" s="126"/>
      <c r="P30" s="126"/>
      <c r="Q30" s="127"/>
      <c r="R30" s="98"/>
      <c r="S30" s="123"/>
      <c r="T30" s="98"/>
      <c r="U30" s="98"/>
      <c r="V30" s="98"/>
      <c r="W30" s="98"/>
      <c r="X30" s="98"/>
      <c r="Y30" s="98"/>
      <c r="Z30" s="98"/>
      <c r="AA30" s="98"/>
    </row>
    <row r="31" spans="7:27">
      <c r="G31" s="80"/>
      <c r="H31" s="96" t="s">
        <v>98</v>
      </c>
      <c r="I31" s="81"/>
      <c r="J31" s="128" t="s">
        <v>121</v>
      </c>
      <c r="K31" s="128"/>
      <c r="L31" s="128"/>
      <c r="M31" s="128"/>
      <c r="N31" s="128"/>
      <c r="O31" s="128"/>
      <c r="P31" s="128"/>
      <c r="Q31" s="129"/>
      <c r="R31" s="98"/>
      <c r="S31" s="97" t="s">
        <v>99</v>
      </c>
      <c r="T31" s="98"/>
      <c r="U31" s="98"/>
      <c r="V31" s="98"/>
      <c r="W31" s="98"/>
      <c r="X31" s="98"/>
      <c r="Y31" s="98"/>
      <c r="Z31" s="98"/>
      <c r="AA31" s="98"/>
    </row>
    <row r="32" spans="7:27">
      <c r="G32" s="82"/>
      <c r="H32" s="141" t="s">
        <v>122</v>
      </c>
      <c r="I32" s="142"/>
      <c r="J32" s="142"/>
      <c r="K32" s="142"/>
      <c r="L32" s="142"/>
      <c r="M32" s="142"/>
      <c r="N32" s="142"/>
      <c r="O32" s="142"/>
      <c r="P32" s="142"/>
      <c r="Q32" s="143"/>
      <c r="R32" s="98"/>
      <c r="S32" s="83" t="s">
        <v>100</v>
      </c>
      <c r="T32" s="98"/>
      <c r="U32" s="98"/>
      <c r="V32" s="98"/>
      <c r="W32" s="98"/>
      <c r="X32" s="98"/>
      <c r="Y32" s="98"/>
      <c r="Z32" s="98"/>
      <c r="AA32" s="98"/>
    </row>
    <row r="33" spans="7:27">
      <c r="G33" s="98"/>
      <c r="H33" s="115" t="s">
        <v>106</v>
      </c>
      <c r="I33" s="116"/>
      <c r="J33" s="116"/>
      <c r="K33" s="116"/>
      <c r="L33" s="116"/>
      <c r="M33" s="116"/>
      <c r="N33" s="116"/>
      <c r="O33" s="116"/>
      <c r="P33" s="116"/>
      <c r="Q33" s="117"/>
      <c r="R33" s="98"/>
      <c r="S33" s="98"/>
      <c r="T33" s="98"/>
      <c r="U33" s="98"/>
      <c r="V33" s="98"/>
      <c r="W33" s="98"/>
      <c r="X33" s="98"/>
      <c r="Y33" s="98"/>
      <c r="Z33" s="98"/>
      <c r="AA33" s="98"/>
    </row>
    <row r="34" spans="7:27">
      <c r="G34" s="98"/>
      <c r="H34" s="104">
        <v>57611</v>
      </c>
      <c r="I34" s="105">
        <f>J34-H34</f>
        <v>1660</v>
      </c>
      <c r="J34" s="106">
        <v>59271</v>
      </c>
      <c r="K34" s="105">
        <f>L34-J34</f>
        <v>634</v>
      </c>
      <c r="L34" s="107">
        <v>59905</v>
      </c>
      <c r="M34" s="144">
        <v>453</v>
      </c>
      <c r="N34" s="106">
        <v>59452</v>
      </c>
      <c r="O34" s="106">
        <v>58413</v>
      </c>
      <c r="P34" s="98"/>
      <c r="Q34" s="108"/>
      <c r="R34" s="98"/>
      <c r="S34" s="98"/>
      <c r="T34" s="98"/>
      <c r="U34" s="98"/>
      <c r="V34" s="98"/>
      <c r="W34" s="98"/>
      <c r="X34" s="98"/>
      <c r="Y34" s="98"/>
      <c r="Z34" s="98"/>
      <c r="AA34" s="98"/>
    </row>
    <row r="35" spans="7:27" ht="15.75" thickBot="1">
      <c r="G35" s="98"/>
      <c r="H35" s="109" t="s">
        <v>107</v>
      </c>
      <c r="I35" s="110" t="s">
        <v>108</v>
      </c>
      <c r="J35" s="111" t="s">
        <v>109</v>
      </c>
      <c r="K35" s="110" t="s">
        <v>108</v>
      </c>
      <c r="L35" s="145" t="s">
        <v>110</v>
      </c>
      <c r="M35" s="146" t="s">
        <v>123</v>
      </c>
      <c r="N35" s="111" t="s">
        <v>111</v>
      </c>
      <c r="O35" s="111" t="s">
        <v>124</v>
      </c>
      <c r="P35" s="112"/>
      <c r="Q35" s="113"/>
      <c r="R35" s="98"/>
      <c r="S35" s="98"/>
      <c r="T35" s="98"/>
      <c r="U35" s="98"/>
      <c r="V35" s="98"/>
      <c r="W35" s="98"/>
      <c r="X35" s="98"/>
      <c r="Y35" s="98"/>
      <c r="Z35" s="98"/>
      <c r="AA35" s="98"/>
    </row>
    <row r="36" spans="7:27"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</row>
    <row r="37" spans="7:27">
      <c r="G37" s="98"/>
      <c r="H37" s="114" t="s">
        <v>112</v>
      </c>
      <c r="I37" s="114" t="s">
        <v>113</v>
      </c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</row>
    <row r="38" spans="7:27">
      <c r="G38" s="98"/>
      <c r="H38" s="98" t="s">
        <v>114</v>
      </c>
      <c r="I38" s="98">
        <v>57611</v>
      </c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</row>
    <row r="39" spans="7:27">
      <c r="G39" s="98"/>
      <c r="H39" s="98" t="s">
        <v>115</v>
      </c>
      <c r="I39" s="98">
        <v>59271</v>
      </c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</row>
    <row r="40" spans="7:27">
      <c r="G40" s="98"/>
      <c r="H40" s="114" t="s">
        <v>116</v>
      </c>
      <c r="I40" s="114">
        <v>59905</v>
      </c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</row>
    <row r="41" spans="7:27">
      <c r="G41" s="98"/>
      <c r="H41" s="98" t="s">
        <v>125</v>
      </c>
      <c r="I41" s="98">
        <v>59452</v>
      </c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</row>
    <row r="42" spans="7:27">
      <c r="G42" s="98"/>
      <c r="H42" s="98" t="s">
        <v>124</v>
      </c>
      <c r="I42" s="98">
        <v>58413</v>
      </c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</row>
    <row r="43" spans="7:27"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</row>
    <row r="44" spans="7:27"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</row>
    <row r="45" spans="7:27"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</row>
    <row r="46" spans="7:27"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</row>
    <row r="47" spans="7:27"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</row>
    <row r="48" spans="7:27"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</row>
    <row r="49" spans="7:27"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</row>
    <row r="50" spans="7:27"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</row>
    <row r="51" spans="7:27"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</row>
    <row r="52" spans="7:27"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</row>
    <row r="53" spans="7:27"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</row>
    <row r="54" spans="7:27"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</row>
  </sheetData>
  <mergeCells count="8">
    <mergeCell ref="H33:Q33"/>
    <mergeCell ref="T1:AA1"/>
    <mergeCell ref="R24:S24"/>
    <mergeCell ref="S29:S30"/>
    <mergeCell ref="H30:J30"/>
    <mergeCell ref="L30:Q30"/>
    <mergeCell ref="J31:Q31"/>
    <mergeCell ref="H32:Q32"/>
  </mergeCells>
  <hyperlinks>
    <hyperlink ref="H31" r:id="rId1" display="https://www.migrationsverket.se/Om-Migrationsverket/Statistik/Anvisning-till-kommuner-och-bosattning.html" xr:uid="{F50AFEA9-D5E4-479F-8252-93CFD015F86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67"/>
  <sheetViews>
    <sheetView topLeftCell="A12" workbookViewId="0">
      <selection activeCell="L32" sqref="L32"/>
    </sheetView>
  </sheetViews>
  <sheetFormatPr defaultRowHeight="15"/>
  <cols>
    <col min="1" max="1" width="23.140625" customWidth="1"/>
    <col min="2" max="2" width="14" customWidth="1"/>
    <col min="3" max="3" width="16.28515625" customWidth="1"/>
    <col min="4" max="4" width="12.85546875" customWidth="1"/>
    <col min="5" max="5" width="14.7109375" style="3" customWidth="1"/>
  </cols>
  <sheetData>
    <row r="1" spans="1:5" ht="18.75">
      <c r="A1" s="18" t="s">
        <v>46</v>
      </c>
      <c r="B1" s="18"/>
      <c r="C1" s="18"/>
      <c r="D1" s="9"/>
    </row>
    <row r="2" spans="1:5" ht="15.75">
      <c r="A2" s="130" t="s">
        <v>0</v>
      </c>
      <c r="B2" s="131"/>
      <c r="C2" s="131"/>
      <c r="D2" s="131"/>
      <c r="E2" s="131"/>
    </row>
    <row r="3" spans="1:5" ht="15.75">
      <c r="A3" s="132" t="s">
        <v>1</v>
      </c>
      <c r="B3" s="131"/>
      <c r="C3" s="131"/>
      <c r="D3" s="131"/>
      <c r="E3" s="131"/>
    </row>
    <row r="4" spans="1:5">
      <c r="A4" s="5"/>
      <c r="B4" s="5"/>
      <c r="C4" s="5"/>
      <c r="D4" s="15"/>
      <c r="E4" s="5"/>
    </row>
    <row r="5" spans="1:5">
      <c r="A5" s="133"/>
      <c r="B5" s="133"/>
      <c r="C5" s="133" t="s">
        <v>2</v>
      </c>
      <c r="D5" s="133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6</v>
      </c>
      <c r="D7" s="12">
        <v>7</v>
      </c>
      <c r="E7" s="12">
        <v>13</v>
      </c>
    </row>
    <row r="8" spans="1:5">
      <c r="A8" s="11" t="s">
        <v>7</v>
      </c>
      <c r="B8" s="11">
        <v>34231</v>
      </c>
      <c r="C8" s="12">
        <v>15</v>
      </c>
      <c r="D8" s="12">
        <v>11</v>
      </c>
      <c r="E8" s="12">
        <v>26</v>
      </c>
    </row>
    <row r="9" spans="1:5">
      <c r="A9" s="11" t="s">
        <v>7</v>
      </c>
      <c r="B9" s="11">
        <v>34236</v>
      </c>
      <c r="C9" s="12">
        <v>11</v>
      </c>
      <c r="D9" s="12">
        <v>13</v>
      </c>
      <c r="E9" s="12">
        <v>24</v>
      </c>
    </row>
    <row r="10" spans="1:5">
      <c r="A10" s="11" t="s">
        <v>7</v>
      </c>
      <c r="B10" s="11">
        <v>34251</v>
      </c>
      <c r="C10" s="12">
        <v>1</v>
      </c>
      <c r="D10" s="12">
        <v>2</v>
      </c>
      <c r="E10" s="12">
        <v>3</v>
      </c>
    </row>
    <row r="11" spans="1:5">
      <c r="A11" s="11" t="s">
        <v>7</v>
      </c>
      <c r="B11" s="11" t="s">
        <v>8</v>
      </c>
      <c r="C11" s="12">
        <v>3</v>
      </c>
      <c r="D11" s="12">
        <v>3</v>
      </c>
      <c r="E11" s="12">
        <v>6</v>
      </c>
    </row>
    <row r="12" spans="1:5">
      <c r="A12" s="11" t="s">
        <v>9</v>
      </c>
      <c r="B12" s="13"/>
      <c r="C12" s="12">
        <v>36</v>
      </c>
      <c r="D12" s="12">
        <v>36</v>
      </c>
      <c r="E12" s="12">
        <v>72</v>
      </c>
    </row>
    <row r="13" spans="1:5">
      <c r="A13" s="11" t="s">
        <v>10</v>
      </c>
      <c r="B13" s="11">
        <v>36531</v>
      </c>
      <c r="C13" s="12">
        <v>3</v>
      </c>
      <c r="D13" s="12">
        <v>6</v>
      </c>
      <c r="E13" s="12">
        <v>9</v>
      </c>
    </row>
    <row r="14" spans="1:5">
      <c r="A14" s="11" t="s">
        <v>10</v>
      </c>
      <c r="B14" s="11">
        <v>36532</v>
      </c>
      <c r="C14" s="12">
        <v>6</v>
      </c>
      <c r="D14" s="12">
        <v>14</v>
      </c>
      <c r="E14" s="12">
        <v>20</v>
      </c>
    </row>
    <row r="15" spans="1:5">
      <c r="A15" s="11" t="s">
        <v>10</v>
      </c>
      <c r="B15" s="11">
        <v>36543</v>
      </c>
      <c r="C15" s="12" t="s">
        <v>105</v>
      </c>
      <c r="D15" s="12">
        <v>18</v>
      </c>
      <c r="E15" s="12">
        <v>18</v>
      </c>
    </row>
    <row r="16" spans="1:5">
      <c r="A16" s="11" t="s">
        <v>10</v>
      </c>
      <c r="B16" s="11" t="s">
        <v>8</v>
      </c>
      <c r="C16" s="12">
        <v>2</v>
      </c>
      <c r="D16" s="12">
        <v>1</v>
      </c>
      <c r="E16" s="12">
        <v>3</v>
      </c>
    </row>
    <row r="17" spans="1:5">
      <c r="A17" s="11" t="s">
        <v>11</v>
      </c>
      <c r="B17" s="13"/>
      <c r="C17" s="12">
        <v>11</v>
      </c>
      <c r="D17" s="12">
        <v>39</v>
      </c>
      <c r="E17" s="12">
        <v>50</v>
      </c>
    </row>
    <row r="18" spans="1:5">
      <c r="A18" s="11" t="s">
        <v>12</v>
      </c>
      <c r="B18" s="11">
        <v>34135</v>
      </c>
      <c r="C18" s="12">
        <v>2</v>
      </c>
      <c r="D18" s="12">
        <v>4</v>
      </c>
      <c r="E18" s="12">
        <v>6</v>
      </c>
    </row>
    <row r="19" spans="1:5">
      <c r="A19" s="11" t="s">
        <v>12</v>
      </c>
      <c r="B19" s="11" t="s">
        <v>8</v>
      </c>
      <c r="C19" s="12">
        <v>5</v>
      </c>
      <c r="D19" s="12">
        <v>7</v>
      </c>
      <c r="E19" s="12">
        <v>12</v>
      </c>
    </row>
    <row r="20" spans="1:5">
      <c r="A20" s="11" t="s">
        <v>13</v>
      </c>
      <c r="B20" s="13"/>
      <c r="C20" s="12">
        <v>7</v>
      </c>
      <c r="D20" s="12">
        <v>11</v>
      </c>
      <c r="E20" s="12">
        <v>18</v>
      </c>
    </row>
    <row r="21" spans="1:5">
      <c r="A21" s="11" t="s">
        <v>14</v>
      </c>
      <c r="B21" s="11" t="s">
        <v>8</v>
      </c>
      <c r="C21" s="12">
        <v>9</v>
      </c>
      <c r="D21" s="12">
        <v>7</v>
      </c>
      <c r="E21" s="12">
        <v>16</v>
      </c>
    </row>
    <row r="22" spans="1:5">
      <c r="A22" s="11" t="s">
        <v>15</v>
      </c>
      <c r="B22" s="13"/>
      <c r="C22" s="12">
        <v>9</v>
      </c>
      <c r="D22" s="12">
        <v>7</v>
      </c>
      <c r="E22" s="12">
        <v>16</v>
      </c>
    </row>
    <row r="23" spans="1:5">
      <c r="A23" s="11" t="s">
        <v>16</v>
      </c>
      <c r="B23" s="11">
        <v>36232</v>
      </c>
      <c r="C23" s="12">
        <v>11</v>
      </c>
      <c r="D23" s="12">
        <v>9</v>
      </c>
      <c r="E23" s="12">
        <v>20</v>
      </c>
    </row>
    <row r="24" spans="1:5">
      <c r="A24" s="11" t="s">
        <v>16</v>
      </c>
      <c r="B24" s="11">
        <v>36240</v>
      </c>
      <c r="C24" s="12">
        <v>5</v>
      </c>
      <c r="D24" s="12">
        <v>3</v>
      </c>
      <c r="E24" s="12">
        <v>8</v>
      </c>
    </row>
    <row r="25" spans="1:5">
      <c r="A25" s="11" t="s">
        <v>16</v>
      </c>
      <c r="B25" s="11">
        <v>36254</v>
      </c>
      <c r="C25" s="12">
        <v>3</v>
      </c>
      <c r="D25" s="12">
        <v>12</v>
      </c>
      <c r="E25" s="12">
        <v>15</v>
      </c>
    </row>
    <row r="26" spans="1:5">
      <c r="A26" s="11" t="s">
        <v>16</v>
      </c>
      <c r="B26" s="11">
        <v>36256</v>
      </c>
      <c r="C26" s="12">
        <v>2</v>
      </c>
      <c r="D26" s="12">
        <v>7</v>
      </c>
      <c r="E26" s="12">
        <v>9</v>
      </c>
    </row>
    <row r="27" spans="1:5">
      <c r="A27" s="11" t="s">
        <v>16</v>
      </c>
      <c r="B27" s="11" t="s">
        <v>8</v>
      </c>
      <c r="C27" s="12">
        <v>2</v>
      </c>
      <c r="D27" s="12">
        <v>2</v>
      </c>
      <c r="E27" s="12">
        <v>4</v>
      </c>
    </row>
    <row r="28" spans="1:5">
      <c r="A28" s="11" t="s">
        <v>17</v>
      </c>
      <c r="B28" s="13"/>
      <c r="C28" s="12">
        <v>23</v>
      </c>
      <c r="D28" s="12">
        <v>33</v>
      </c>
      <c r="E28" s="12">
        <v>56</v>
      </c>
    </row>
    <row r="29" spans="1:5">
      <c r="A29" s="11" t="s">
        <v>18</v>
      </c>
      <c r="B29" s="11">
        <v>36431</v>
      </c>
      <c r="C29" s="12">
        <v>4</v>
      </c>
      <c r="D29" s="12">
        <v>3</v>
      </c>
      <c r="E29" s="12">
        <v>7</v>
      </c>
    </row>
    <row r="30" spans="1:5">
      <c r="A30" s="11" t="s">
        <v>18</v>
      </c>
      <c r="B30" s="11">
        <v>36443</v>
      </c>
      <c r="C30" s="12">
        <v>4</v>
      </c>
      <c r="D30" s="12">
        <v>1</v>
      </c>
      <c r="E30" s="12">
        <v>5</v>
      </c>
    </row>
    <row r="31" spans="1:5">
      <c r="A31" s="11" t="s">
        <v>18</v>
      </c>
      <c r="B31" s="11" t="s">
        <v>8</v>
      </c>
      <c r="C31" s="12">
        <v>2</v>
      </c>
      <c r="D31" s="12">
        <v>3</v>
      </c>
      <c r="E31" s="12">
        <v>5</v>
      </c>
    </row>
    <row r="32" spans="1:5">
      <c r="A32" s="11" t="s">
        <v>19</v>
      </c>
      <c r="B32" s="13"/>
      <c r="C32" s="12">
        <v>10</v>
      </c>
      <c r="D32" s="12">
        <v>7</v>
      </c>
      <c r="E32" s="12">
        <v>17</v>
      </c>
    </row>
    <row r="33" spans="1:5">
      <c r="A33" s="11" t="s">
        <v>20</v>
      </c>
      <c r="B33" s="11">
        <v>35237</v>
      </c>
      <c r="C33" s="12">
        <v>2</v>
      </c>
      <c r="D33" s="12">
        <v>7</v>
      </c>
      <c r="E33" s="12">
        <v>9</v>
      </c>
    </row>
    <row r="34" spans="1:5">
      <c r="A34" s="11" t="s">
        <v>20</v>
      </c>
      <c r="B34" s="11">
        <v>35238</v>
      </c>
      <c r="C34" s="12">
        <v>13</v>
      </c>
      <c r="D34" s="12">
        <v>8</v>
      </c>
      <c r="E34" s="12">
        <v>21</v>
      </c>
    </row>
    <row r="35" spans="1:5">
      <c r="A35" s="11" t="s">
        <v>20</v>
      </c>
      <c r="B35" s="11">
        <v>35239</v>
      </c>
      <c r="C35" s="12">
        <v>2</v>
      </c>
      <c r="D35" s="12">
        <v>4</v>
      </c>
      <c r="E35" s="12">
        <v>6</v>
      </c>
    </row>
    <row r="36" spans="1:5">
      <c r="A36" s="11" t="s">
        <v>20</v>
      </c>
      <c r="B36" s="11">
        <v>35244</v>
      </c>
      <c r="C36" s="12">
        <v>22</v>
      </c>
      <c r="D36" s="12">
        <v>10</v>
      </c>
      <c r="E36" s="12">
        <v>32</v>
      </c>
    </row>
    <row r="37" spans="1:5">
      <c r="A37" s="11" t="s">
        <v>20</v>
      </c>
      <c r="B37" s="11">
        <v>35248</v>
      </c>
      <c r="C37" s="12">
        <v>1</v>
      </c>
      <c r="D37" s="12">
        <v>3</v>
      </c>
      <c r="E37" s="12">
        <v>4</v>
      </c>
    </row>
    <row r="38" spans="1:5">
      <c r="A38" s="11" t="s">
        <v>20</v>
      </c>
      <c r="B38" s="11">
        <v>36344</v>
      </c>
      <c r="C38" s="12">
        <v>3</v>
      </c>
      <c r="D38" s="12">
        <v>2</v>
      </c>
      <c r="E38" s="12">
        <v>5</v>
      </c>
    </row>
    <row r="39" spans="1:5">
      <c r="A39" s="11" t="s">
        <v>20</v>
      </c>
      <c r="B39" s="11" t="s">
        <v>8</v>
      </c>
      <c r="C39" s="12">
        <v>34</v>
      </c>
      <c r="D39" s="12">
        <v>28</v>
      </c>
      <c r="E39" s="12">
        <v>62</v>
      </c>
    </row>
    <row r="40" spans="1:5">
      <c r="A40" s="11" t="s">
        <v>21</v>
      </c>
      <c r="B40" s="13"/>
      <c r="C40" s="12">
        <v>77</v>
      </c>
      <c r="D40" s="12">
        <v>62</v>
      </c>
      <c r="E40" s="12">
        <v>139</v>
      </c>
    </row>
    <row r="41" spans="1:5">
      <c r="A41" s="11" t="s">
        <v>22</v>
      </c>
      <c r="B41" s="11" t="s">
        <v>8</v>
      </c>
      <c r="C41" s="12">
        <v>7</v>
      </c>
      <c r="D41" s="12">
        <v>11</v>
      </c>
      <c r="E41" s="12">
        <v>18</v>
      </c>
    </row>
    <row r="42" spans="1:5">
      <c r="A42" s="11" t="s">
        <v>23</v>
      </c>
      <c r="B42" s="13"/>
      <c r="C42" s="12">
        <v>7</v>
      </c>
      <c r="D42" s="12">
        <v>11</v>
      </c>
      <c r="E42" s="12">
        <v>18</v>
      </c>
    </row>
    <row r="43" spans="1:5">
      <c r="A43" s="13"/>
      <c r="B43" s="13"/>
      <c r="C43" s="12">
        <v>180</v>
      </c>
      <c r="D43" s="12">
        <v>206</v>
      </c>
      <c r="E43" s="12">
        <v>386</v>
      </c>
    </row>
    <row r="44" spans="1:5">
      <c r="E44"/>
    </row>
    <row r="45" spans="1:5">
      <c r="E45"/>
    </row>
    <row r="46" spans="1:5">
      <c r="E46"/>
    </row>
    <row r="47" spans="1:5">
      <c r="E47"/>
    </row>
    <row r="48" spans="1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21" workbookViewId="0">
      <selection activeCell="A7" sqref="A7:E40"/>
    </sheetView>
  </sheetViews>
  <sheetFormatPr defaultRowHeight="15"/>
  <cols>
    <col min="1" max="1" width="20.85546875" customWidth="1"/>
    <col min="2" max="2" width="15.42578125" customWidth="1"/>
    <col min="3" max="3" width="11.85546875" customWidth="1"/>
    <col min="4" max="4" width="15.140625" customWidth="1"/>
    <col min="5" max="5" width="14.28515625" customWidth="1"/>
  </cols>
  <sheetData>
    <row r="1" spans="1:6" ht="18.75">
      <c r="A1" s="18" t="s">
        <v>51</v>
      </c>
      <c r="B1" s="18"/>
      <c r="C1" s="18"/>
      <c r="D1" s="2"/>
      <c r="E1" s="2"/>
      <c r="F1" s="2"/>
    </row>
    <row r="2" spans="1:6" ht="15.75">
      <c r="A2" s="130" t="s">
        <v>0</v>
      </c>
      <c r="B2" s="131"/>
      <c r="C2" s="131"/>
      <c r="D2" s="131"/>
      <c r="E2" s="131"/>
      <c r="F2" s="131"/>
    </row>
    <row r="3" spans="1:6" ht="15.75">
      <c r="A3" s="132" t="s">
        <v>1</v>
      </c>
      <c r="B3" s="131"/>
      <c r="C3" s="131"/>
      <c r="D3" s="131"/>
      <c r="E3" s="131"/>
      <c r="F3" s="131"/>
    </row>
    <row r="5" spans="1:6">
      <c r="A5" s="133"/>
      <c r="B5" s="133"/>
      <c r="C5" s="133" t="s">
        <v>2</v>
      </c>
      <c r="D5" s="133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2</v>
      </c>
      <c r="D7" s="12">
        <v>1</v>
      </c>
      <c r="E7" s="12">
        <v>3</v>
      </c>
    </row>
    <row r="8" spans="1:6">
      <c r="A8" s="11" t="s">
        <v>7</v>
      </c>
      <c r="B8" s="11">
        <v>34231</v>
      </c>
      <c r="C8" s="12">
        <v>3</v>
      </c>
      <c r="D8" s="12">
        <v>3</v>
      </c>
      <c r="E8" s="12">
        <v>6</v>
      </c>
    </row>
    <row r="9" spans="1:6">
      <c r="A9" s="11" t="s">
        <v>7</v>
      </c>
      <c r="B9" s="11">
        <v>34236</v>
      </c>
      <c r="C9" s="12">
        <v>6</v>
      </c>
      <c r="D9" s="12">
        <v>4</v>
      </c>
      <c r="E9" s="12">
        <v>10</v>
      </c>
    </row>
    <row r="10" spans="1:6">
      <c r="A10" s="11" t="s">
        <v>7</v>
      </c>
      <c r="B10" s="11" t="s">
        <v>8</v>
      </c>
      <c r="C10" s="12" t="s">
        <v>105</v>
      </c>
      <c r="D10" s="12">
        <v>2</v>
      </c>
      <c r="E10" s="12">
        <v>2</v>
      </c>
    </row>
    <row r="11" spans="1:6">
      <c r="A11" s="11" t="s">
        <v>9</v>
      </c>
      <c r="B11" s="13"/>
      <c r="C11" s="12">
        <v>11</v>
      </c>
      <c r="D11" s="12">
        <v>10</v>
      </c>
      <c r="E11" s="12">
        <v>21</v>
      </c>
    </row>
    <row r="12" spans="1:6">
      <c r="A12" s="11" t="s">
        <v>10</v>
      </c>
      <c r="B12" s="11">
        <v>36532</v>
      </c>
      <c r="C12" s="12">
        <v>3</v>
      </c>
      <c r="D12" s="12">
        <v>4</v>
      </c>
      <c r="E12" s="12">
        <v>7</v>
      </c>
    </row>
    <row r="13" spans="1:6">
      <c r="A13" s="11" t="s">
        <v>10</v>
      </c>
      <c r="B13" s="11">
        <v>36543</v>
      </c>
      <c r="C13" s="12" t="s">
        <v>105</v>
      </c>
      <c r="D13" s="12">
        <v>9</v>
      </c>
      <c r="E13" s="12">
        <v>9</v>
      </c>
    </row>
    <row r="14" spans="1:6">
      <c r="A14" s="11" t="s">
        <v>10</v>
      </c>
      <c r="B14" s="11" t="s">
        <v>8</v>
      </c>
      <c r="C14" s="12">
        <v>1</v>
      </c>
      <c r="D14" s="12" t="s">
        <v>105</v>
      </c>
      <c r="E14" s="12">
        <v>1</v>
      </c>
    </row>
    <row r="15" spans="1:6">
      <c r="A15" s="11" t="s">
        <v>11</v>
      </c>
      <c r="B15" s="13"/>
      <c r="C15" s="12">
        <v>4</v>
      </c>
      <c r="D15" s="12">
        <v>13</v>
      </c>
      <c r="E15" s="12">
        <v>17</v>
      </c>
    </row>
    <row r="16" spans="1:6">
      <c r="A16" s="11" t="s">
        <v>12</v>
      </c>
      <c r="B16" s="11">
        <v>34135</v>
      </c>
      <c r="C16" s="12">
        <v>2</v>
      </c>
      <c r="D16" s="12">
        <v>2</v>
      </c>
      <c r="E16" s="12">
        <v>4</v>
      </c>
    </row>
    <row r="17" spans="1:5">
      <c r="A17" s="11" t="s">
        <v>12</v>
      </c>
      <c r="B17" s="11" t="s">
        <v>8</v>
      </c>
      <c r="C17" s="12">
        <v>5</v>
      </c>
      <c r="D17" s="12">
        <v>3</v>
      </c>
      <c r="E17" s="12">
        <v>8</v>
      </c>
    </row>
    <row r="18" spans="1:5">
      <c r="A18" s="11" t="s">
        <v>13</v>
      </c>
      <c r="B18" s="13"/>
      <c r="C18" s="12">
        <v>7</v>
      </c>
      <c r="D18" s="12">
        <v>5</v>
      </c>
      <c r="E18" s="12">
        <v>12</v>
      </c>
    </row>
    <row r="19" spans="1:5">
      <c r="A19" s="11" t="s">
        <v>14</v>
      </c>
      <c r="B19" s="11" t="s">
        <v>8</v>
      </c>
      <c r="C19" s="12">
        <v>6</v>
      </c>
      <c r="D19" s="12">
        <v>4</v>
      </c>
      <c r="E19" s="12">
        <v>10</v>
      </c>
    </row>
    <row r="20" spans="1:5">
      <c r="A20" s="11" t="s">
        <v>15</v>
      </c>
      <c r="B20" s="13"/>
      <c r="C20" s="12">
        <v>6</v>
      </c>
      <c r="D20" s="12">
        <v>4</v>
      </c>
      <c r="E20" s="12">
        <v>10</v>
      </c>
    </row>
    <row r="21" spans="1:5">
      <c r="A21" s="11" t="s">
        <v>16</v>
      </c>
      <c r="B21" s="11">
        <v>36232</v>
      </c>
      <c r="C21" s="12">
        <v>4</v>
      </c>
      <c r="D21" s="12">
        <v>3</v>
      </c>
      <c r="E21" s="12">
        <v>7</v>
      </c>
    </row>
    <row r="22" spans="1:5">
      <c r="A22" s="11" t="s">
        <v>16</v>
      </c>
      <c r="B22" s="11">
        <v>36240</v>
      </c>
      <c r="C22" s="12">
        <v>1</v>
      </c>
      <c r="D22" s="12">
        <v>1</v>
      </c>
      <c r="E22" s="12">
        <v>2</v>
      </c>
    </row>
    <row r="23" spans="1:5">
      <c r="A23" s="11" t="s">
        <v>16</v>
      </c>
      <c r="B23" s="11">
        <v>36254</v>
      </c>
      <c r="C23" s="12">
        <v>1</v>
      </c>
      <c r="D23" s="12">
        <v>6</v>
      </c>
      <c r="E23" s="12">
        <v>7</v>
      </c>
    </row>
    <row r="24" spans="1:5">
      <c r="A24" s="11" t="s">
        <v>16</v>
      </c>
      <c r="B24" s="11">
        <v>36256</v>
      </c>
      <c r="C24" s="12">
        <v>1</v>
      </c>
      <c r="D24" s="12">
        <v>4</v>
      </c>
      <c r="E24" s="12">
        <v>5</v>
      </c>
    </row>
    <row r="25" spans="1:5">
      <c r="A25" s="11" t="s">
        <v>16</v>
      </c>
      <c r="B25" s="11" t="s">
        <v>8</v>
      </c>
      <c r="C25" s="12">
        <v>2</v>
      </c>
      <c r="D25" s="12">
        <v>1</v>
      </c>
      <c r="E25" s="12">
        <v>3</v>
      </c>
    </row>
    <row r="26" spans="1:5">
      <c r="A26" s="11" t="s">
        <v>17</v>
      </c>
      <c r="B26" s="13"/>
      <c r="C26" s="12">
        <v>9</v>
      </c>
      <c r="D26" s="12">
        <v>15</v>
      </c>
      <c r="E26" s="12">
        <v>24</v>
      </c>
    </row>
    <row r="27" spans="1:5">
      <c r="A27" s="11" t="s">
        <v>18</v>
      </c>
      <c r="B27" s="11">
        <v>36443</v>
      </c>
      <c r="C27" s="12">
        <v>1</v>
      </c>
      <c r="D27" s="12" t="s">
        <v>105</v>
      </c>
      <c r="E27" s="12">
        <v>1</v>
      </c>
    </row>
    <row r="28" spans="1:5">
      <c r="A28" s="11" t="s">
        <v>18</v>
      </c>
      <c r="B28" s="11" t="s">
        <v>8</v>
      </c>
      <c r="C28" s="12">
        <v>1</v>
      </c>
      <c r="D28" s="12">
        <v>1</v>
      </c>
      <c r="E28" s="12">
        <v>2</v>
      </c>
    </row>
    <row r="29" spans="1:5">
      <c r="A29" s="11" t="s">
        <v>19</v>
      </c>
      <c r="B29" s="13"/>
      <c r="C29" s="12">
        <v>2</v>
      </c>
      <c r="D29" s="12">
        <v>1</v>
      </c>
      <c r="E29" s="12">
        <v>3</v>
      </c>
    </row>
    <row r="30" spans="1:5">
      <c r="A30" s="11" t="s">
        <v>20</v>
      </c>
      <c r="B30" s="11">
        <v>35237</v>
      </c>
      <c r="C30" s="12" t="s">
        <v>105</v>
      </c>
      <c r="D30" s="12">
        <v>1</v>
      </c>
      <c r="E30" s="12">
        <v>1</v>
      </c>
    </row>
    <row r="31" spans="1:5">
      <c r="A31" s="11" t="s">
        <v>20</v>
      </c>
      <c r="B31" s="11">
        <v>35238</v>
      </c>
      <c r="C31" s="12">
        <v>4</v>
      </c>
      <c r="D31" s="12">
        <v>2</v>
      </c>
      <c r="E31" s="12">
        <v>6</v>
      </c>
    </row>
    <row r="32" spans="1:5">
      <c r="A32" s="11" t="s">
        <v>20</v>
      </c>
      <c r="B32" s="11">
        <v>35239</v>
      </c>
      <c r="C32" s="12">
        <v>1</v>
      </c>
      <c r="D32" s="12">
        <v>3</v>
      </c>
      <c r="E32" s="12">
        <v>4</v>
      </c>
    </row>
    <row r="33" spans="1:5">
      <c r="A33" s="11" t="s">
        <v>20</v>
      </c>
      <c r="B33" s="11">
        <v>35244</v>
      </c>
      <c r="C33" s="12">
        <v>8</v>
      </c>
      <c r="D33" s="12">
        <v>2</v>
      </c>
      <c r="E33" s="12">
        <v>10</v>
      </c>
    </row>
    <row r="34" spans="1:5">
      <c r="A34" s="11" t="s">
        <v>20</v>
      </c>
      <c r="B34" s="11">
        <v>35248</v>
      </c>
      <c r="C34" s="12">
        <v>1</v>
      </c>
      <c r="D34" s="12">
        <v>1</v>
      </c>
      <c r="E34" s="12">
        <v>2</v>
      </c>
    </row>
    <row r="35" spans="1:5">
      <c r="A35" s="11" t="s">
        <v>20</v>
      </c>
      <c r="B35" s="11">
        <v>36344</v>
      </c>
      <c r="C35" s="12">
        <v>2</v>
      </c>
      <c r="D35" s="12">
        <v>2</v>
      </c>
      <c r="E35" s="12">
        <v>4</v>
      </c>
    </row>
    <row r="36" spans="1:5">
      <c r="A36" s="11" t="s">
        <v>20</v>
      </c>
      <c r="B36" s="11" t="s">
        <v>8</v>
      </c>
      <c r="C36" s="12">
        <v>15</v>
      </c>
      <c r="D36" s="12">
        <v>11</v>
      </c>
      <c r="E36" s="12">
        <v>26</v>
      </c>
    </row>
    <row r="37" spans="1:5">
      <c r="A37" s="11" t="s">
        <v>21</v>
      </c>
      <c r="B37" s="13"/>
      <c r="C37" s="12">
        <v>31</v>
      </c>
      <c r="D37" s="12">
        <v>22</v>
      </c>
      <c r="E37" s="12">
        <v>53</v>
      </c>
    </row>
    <row r="38" spans="1:5">
      <c r="A38" s="11" t="s">
        <v>22</v>
      </c>
      <c r="B38" s="11" t="s">
        <v>8</v>
      </c>
      <c r="C38" s="12">
        <v>4</v>
      </c>
      <c r="D38" s="12">
        <v>4</v>
      </c>
      <c r="E38" s="12">
        <v>8</v>
      </c>
    </row>
    <row r="39" spans="1:5">
      <c r="A39" s="11" t="s">
        <v>23</v>
      </c>
      <c r="B39" s="13"/>
      <c r="C39" s="12">
        <v>4</v>
      </c>
      <c r="D39" s="12">
        <v>4</v>
      </c>
      <c r="E39" s="12">
        <v>8</v>
      </c>
    </row>
    <row r="40" spans="1:5">
      <c r="A40" s="13"/>
      <c r="B40" s="13"/>
      <c r="C40" s="12">
        <v>74</v>
      </c>
      <c r="D40" s="12">
        <v>74</v>
      </c>
      <c r="E40" s="12">
        <v>148</v>
      </c>
    </row>
    <row r="45" spans="1:5" s="20" customFormat="1"/>
    <row r="46" spans="1:5" s="20" customFormat="1"/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8"/>
  <sheetViews>
    <sheetView topLeftCell="A13" workbookViewId="0">
      <selection activeCell="G46" sqref="G46"/>
    </sheetView>
  </sheetViews>
  <sheetFormatPr defaultRowHeight="15"/>
  <cols>
    <col min="1" max="1" width="21" customWidth="1"/>
    <col min="2" max="2" width="14.28515625" customWidth="1"/>
    <col min="6" max="6" width="10" customWidth="1"/>
    <col min="7" max="7" width="12" customWidth="1"/>
  </cols>
  <sheetData>
    <row r="1" spans="1:29" ht="18.75">
      <c r="A1" s="18" t="s">
        <v>47</v>
      </c>
      <c r="B1" s="29"/>
      <c r="C1" s="29"/>
      <c r="D1" s="29"/>
      <c r="E1" s="29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133"/>
      <c r="B4" s="133"/>
      <c r="C4" s="133" t="s">
        <v>25</v>
      </c>
      <c r="D4" s="133"/>
      <c r="E4" s="133"/>
      <c r="F4" s="133"/>
      <c r="G4" s="14"/>
    </row>
    <row r="5" spans="1:29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6</v>
      </c>
    </row>
    <row r="6" spans="1:29">
      <c r="A6" s="11" t="s">
        <v>7</v>
      </c>
      <c r="B6" s="11">
        <v>34230</v>
      </c>
      <c r="C6" s="11"/>
      <c r="D6" s="12">
        <v>6</v>
      </c>
      <c r="E6" s="12">
        <v>6</v>
      </c>
      <c r="F6" s="12"/>
      <c r="G6" s="12" t="s">
        <v>105</v>
      </c>
      <c r="H6" s="12">
        <v>1</v>
      </c>
      <c r="I6" s="12">
        <v>13</v>
      </c>
    </row>
    <row r="7" spans="1:29">
      <c r="A7" s="11" t="s">
        <v>7</v>
      </c>
      <c r="B7" s="11">
        <v>34231</v>
      </c>
      <c r="C7" s="11"/>
      <c r="D7" s="12">
        <v>20</v>
      </c>
      <c r="E7" s="12">
        <v>5</v>
      </c>
      <c r="F7" s="12"/>
      <c r="G7" s="12" t="s">
        <v>105</v>
      </c>
      <c r="H7" s="12">
        <v>1</v>
      </c>
      <c r="I7" s="12">
        <v>26</v>
      </c>
    </row>
    <row r="8" spans="1:29">
      <c r="A8" s="11" t="s">
        <v>7</v>
      </c>
      <c r="B8" s="11">
        <v>34236</v>
      </c>
      <c r="C8" s="11"/>
      <c r="D8" s="12">
        <v>15</v>
      </c>
      <c r="E8" s="12">
        <v>8</v>
      </c>
      <c r="F8" s="12"/>
      <c r="G8" s="12" t="s">
        <v>105</v>
      </c>
      <c r="H8" s="12">
        <v>1</v>
      </c>
      <c r="I8" s="12">
        <v>24</v>
      </c>
    </row>
    <row r="9" spans="1:29">
      <c r="A9" s="11" t="s">
        <v>7</v>
      </c>
      <c r="B9" s="11">
        <v>34251</v>
      </c>
      <c r="C9" s="11"/>
      <c r="D9" s="12">
        <v>2</v>
      </c>
      <c r="E9" s="12">
        <v>1</v>
      </c>
      <c r="F9" s="12"/>
      <c r="G9" s="12" t="s">
        <v>105</v>
      </c>
      <c r="H9" s="12" t="s">
        <v>105</v>
      </c>
      <c r="I9" s="12">
        <v>3</v>
      </c>
    </row>
    <row r="10" spans="1:29">
      <c r="A10" s="11" t="s">
        <v>7</v>
      </c>
      <c r="B10" s="11" t="s">
        <v>8</v>
      </c>
      <c r="C10" s="11"/>
      <c r="D10" s="12" t="s">
        <v>105</v>
      </c>
      <c r="E10" s="12">
        <v>6</v>
      </c>
      <c r="F10" s="12"/>
      <c r="G10" s="12" t="s">
        <v>105</v>
      </c>
      <c r="H10" s="12" t="s">
        <v>105</v>
      </c>
      <c r="I10" s="12">
        <v>6</v>
      </c>
    </row>
    <row r="11" spans="1:29">
      <c r="A11" s="11" t="s">
        <v>9</v>
      </c>
      <c r="B11" s="13"/>
      <c r="C11" s="13"/>
      <c r="D11" s="12">
        <v>43</v>
      </c>
      <c r="E11" s="12">
        <v>26</v>
      </c>
      <c r="F11" s="12"/>
      <c r="G11" s="12" t="s">
        <v>105</v>
      </c>
      <c r="H11" s="12">
        <v>3</v>
      </c>
      <c r="I11" s="12">
        <v>72</v>
      </c>
      <c r="AB11" s="3"/>
      <c r="AC11" s="3"/>
    </row>
    <row r="12" spans="1:29">
      <c r="A12" s="11" t="s">
        <v>10</v>
      </c>
      <c r="B12" s="11">
        <v>36531</v>
      </c>
      <c r="C12" s="11"/>
      <c r="D12" s="12">
        <v>1</v>
      </c>
      <c r="E12" s="12">
        <v>8</v>
      </c>
      <c r="F12" s="12"/>
      <c r="G12" s="12" t="s">
        <v>105</v>
      </c>
      <c r="H12" s="12" t="s">
        <v>105</v>
      </c>
      <c r="I12" s="12">
        <v>9</v>
      </c>
      <c r="AB12" s="3"/>
      <c r="AC12" s="3"/>
    </row>
    <row r="13" spans="1:29" ht="18.75">
      <c r="A13" s="11" t="s">
        <v>10</v>
      </c>
      <c r="B13" s="11">
        <v>36532</v>
      </c>
      <c r="C13" s="11"/>
      <c r="D13" s="12">
        <v>15</v>
      </c>
      <c r="E13" s="12">
        <v>4</v>
      </c>
      <c r="F13" s="12"/>
      <c r="G13" s="12" t="s">
        <v>105</v>
      </c>
      <c r="H13" s="12">
        <v>1</v>
      </c>
      <c r="I13" s="12">
        <v>20</v>
      </c>
      <c r="AB13" s="6"/>
      <c r="AC13" s="6"/>
    </row>
    <row r="14" spans="1:29">
      <c r="A14" s="11" t="s">
        <v>10</v>
      </c>
      <c r="B14" s="11">
        <v>36543</v>
      </c>
      <c r="C14" s="11"/>
      <c r="D14" s="12">
        <v>18</v>
      </c>
      <c r="E14" s="12" t="s">
        <v>105</v>
      </c>
      <c r="F14" s="12"/>
      <c r="G14" s="12" t="s">
        <v>105</v>
      </c>
      <c r="H14" s="12" t="s">
        <v>105</v>
      </c>
      <c r="I14" s="12">
        <v>18</v>
      </c>
      <c r="AB14" s="7"/>
      <c r="AC14" s="7"/>
    </row>
    <row r="15" spans="1:29">
      <c r="A15" s="11" t="s">
        <v>10</v>
      </c>
      <c r="B15" s="11" t="s">
        <v>8</v>
      </c>
      <c r="C15" s="11"/>
      <c r="D15" s="12" t="s">
        <v>105</v>
      </c>
      <c r="E15" s="12">
        <v>2</v>
      </c>
      <c r="F15" s="12"/>
      <c r="G15" s="12" t="s">
        <v>105</v>
      </c>
      <c r="H15" s="12">
        <v>1</v>
      </c>
      <c r="I15" s="12">
        <v>3</v>
      </c>
    </row>
    <row r="16" spans="1:29">
      <c r="A16" s="11" t="s">
        <v>11</v>
      </c>
      <c r="B16" s="13"/>
      <c r="C16" s="13"/>
      <c r="D16" s="12">
        <v>34</v>
      </c>
      <c r="E16" s="12">
        <v>14</v>
      </c>
      <c r="F16" s="12"/>
      <c r="G16" s="12" t="s">
        <v>105</v>
      </c>
      <c r="H16" s="12">
        <v>2</v>
      </c>
      <c r="I16" s="12">
        <v>50</v>
      </c>
    </row>
    <row r="17" spans="1:9">
      <c r="A17" s="11" t="s">
        <v>12</v>
      </c>
      <c r="B17" s="11">
        <v>34135</v>
      </c>
      <c r="C17" s="11"/>
      <c r="D17" s="12" t="s">
        <v>105</v>
      </c>
      <c r="E17" s="12">
        <v>2</v>
      </c>
      <c r="F17" s="12"/>
      <c r="G17" s="12" t="s">
        <v>105</v>
      </c>
      <c r="H17" s="12">
        <v>4</v>
      </c>
      <c r="I17" s="12">
        <v>6</v>
      </c>
    </row>
    <row r="18" spans="1:9">
      <c r="A18" s="11" t="s">
        <v>12</v>
      </c>
      <c r="B18" s="11" t="s">
        <v>8</v>
      </c>
      <c r="C18" s="11"/>
      <c r="D18" s="12" t="s">
        <v>105</v>
      </c>
      <c r="E18" s="12">
        <v>7</v>
      </c>
      <c r="F18" s="12"/>
      <c r="G18" s="12" t="s">
        <v>105</v>
      </c>
      <c r="H18" s="12">
        <v>5</v>
      </c>
      <c r="I18" s="12">
        <v>12</v>
      </c>
    </row>
    <row r="19" spans="1:9">
      <c r="A19" s="11" t="s">
        <v>13</v>
      </c>
      <c r="B19" s="13"/>
      <c r="C19" s="13"/>
      <c r="D19" s="12" t="s">
        <v>105</v>
      </c>
      <c r="E19" s="12">
        <v>9</v>
      </c>
      <c r="F19" s="12"/>
      <c r="G19" s="12" t="s">
        <v>105</v>
      </c>
      <c r="H19" s="12">
        <v>9</v>
      </c>
      <c r="I19" s="12">
        <v>18</v>
      </c>
    </row>
    <row r="20" spans="1:9">
      <c r="A20" s="11" t="s">
        <v>14</v>
      </c>
      <c r="B20" s="11" t="s">
        <v>8</v>
      </c>
      <c r="C20" s="11"/>
      <c r="D20" s="12" t="s">
        <v>105</v>
      </c>
      <c r="E20" s="12">
        <v>15</v>
      </c>
      <c r="F20" s="12"/>
      <c r="G20" s="12" t="s">
        <v>105</v>
      </c>
      <c r="H20" s="12">
        <v>1</v>
      </c>
      <c r="I20" s="12">
        <v>16</v>
      </c>
    </row>
    <row r="21" spans="1:9">
      <c r="A21" s="11" t="s">
        <v>15</v>
      </c>
      <c r="B21" s="13"/>
      <c r="C21" s="13"/>
      <c r="D21" s="12" t="s">
        <v>105</v>
      </c>
      <c r="E21" s="12">
        <v>15</v>
      </c>
      <c r="F21" s="12"/>
      <c r="G21" s="12" t="s">
        <v>105</v>
      </c>
      <c r="H21" s="12">
        <v>1</v>
      </c>
      <c r="I21" s="12">
        <v>16</v>
      </c>
    </row>
    <row r="22" spans="1:9">
      <c r="A22" s="11" t="s">
        <v>16</v>
      </c>
      <c r="B22" s="11">
        <v>36232</v>
      </c>
      <c r="C22" s="11"/>
      <c r="D22" s="12">
        <v>19</v>
      </c>
      <c r="E22" s="12">
        <v>1</v>
      </c>
      <c r="F22" s="12"/>
      <c r="G22" s="12" t="s">
        <v>105</v>
      </c>
      <c r="H22" s="12" t="s">
        <v>105</v>
      </c>
      <c r="I22" s="12">
        <v>20</v>
      </c>
    </row>
    <row r="23" spans="1:9">
      <c r="A23" s="11" t="s">
        <v>16</v>
      </c>
      <c r="B23" s="11">
        <v>36240</v>
      </c>
      <c r="C23" s="11"/>
      <c r="D23" s="12">
        <v>4</v>
      </c>
      <c r="E23" s="12">
        <v>2</v>
      </c>
      <c r="F23" s="12"/>
      <c r="G23" s="12" t="s">
        <v>105</v>
      </c>
      <c r="H23" s="12">
        <v>2</v>
      </c>
      <c r="I23" s="12">
        <v>8</v>
      </c>
    </row>
    <row r="24" spans="1:9">
      <c r="A24" s="11" t="s">
        <v>16</v>
      </c>
      <c r="B24" s="11">
        <v>36254</v>
      </c>
      <c r="C24" s="11"/>
      <c r="D24" s="12">
        <v>13</v>
      </c>
      <c r="E24" s="12">
        <v>1</v>
      </c>
      <c r="F24" s="12"/>
      <c r="G24" s="12" t="s">
        <v>105</v>
      </c>
      <c r="H24" s="12">
        <v>1</v>
      </c>
      <c r="I24" s="12">
        <v>15</v>
      </c>
    </row>
    <row r="25" spans="1:9">
      <c r="A25" s="11" t="s">
        <v>16</v>
      </c>
      <c r="B25" s="11">
        <v>36256</v>
      </c>
      <c r="C25" s="11"/>
      <c r="D25" s="12">
        <v>6</v>
      </c>
      <c r="E25" s="12">
        <v>1</v>
      </c>
      <c r="F25" s="12"/>
      <c r="G25" s="12" t="s">
        <v>105</v>
      </c>
      <c r="H25" s="12">
        <v>2</v>
      </c>
      <c r="I25" s="12">
        <v>9</v>
      </c>
    </row>
    <row r="26" spans="1:9">
      <c r="A26" s="11" t="s">
        <v>16</v>
      </c>
      <c r="B26" s="11" t="s">
        <v>8</v>
      </c>
      <c r="C26" s="11"/>
      <c r="D26" s="12" t="s">
        <v>105</v>
      </c>
      <c r="E26" s="12">
        <v>4</v>
      </c>
      <c r="F26" s="12"/>
      <c r="G26" s="12" t="s">
        <v>105</v>
      </c>
      <c r="H26" s="12" t="s">
        <v>105</v>
      </c>
      <c r="I26" s="12">
        <v>4</v>
      </c>
    </row>
    <row r="27" spans="1:9">
      <c r="A27" s="11" t="s">
        <v>17</v>
      </c>
      <c r="B27" s="13"/>
      <c r="C27" s="13"/>
      <c r="D27" s="12">
        <v>42</v>
      </c>
      <c r="E27" s="12">
        <v>9</v>
      </c>
      <c r="F27" s="12"/>
      <c r="G27" s="12" t="s">
        <v>105</v>
      </c>
      <c r="H27" s="12">
        <v>5</v>
      </c>
      <c r="I27" s="12">
        <v>56</v>
      </c>
    </row>
    <row r="28" spans="1:9">
      <c r="A28" s="11" t="s">
        <v>18</v>
      </c>
      <c r="B28" s="11">
        <v>36431</v>
      </c>
      <c r="C28" s="11"/>
      <c r="D28" s="12" t="s">
        <v>105</v>
      </c>
      <c r="E28" s="12">
        <v>7</v>
      </c>
      <c r="F28" s="12"/>
      <c r="G28" s="12" t="s">
        <v>105</v>
      </c>
      <c r="H28" s="12" t="s">
        <v>105</v>
      </c>
      <c r="I28" s="12">
        <v>7</v>
      </c>
    </row>
    <row r="29" spans="1:9">
      <c r="A29" s="11" t="s">
        <v>18</v>
      </c>
      <c r="B29" s="11">
        <v>36443</v>
      </c>
      <c r="C29" s="11"/>
      <c r="D29" s="12" t="s">
        <v>105</v>
      </c>
      <c r="E29" s="12">
        <v>4</v>
      </c>
      <c r="F29" s="12"/>
      <c r="G29" s="12" t="s">
        <v>105</v>
      </c>
      <c r="H29" s="12">
        <v>1</v>
      </c>
      <c r="I29" s="12">
        <v>5</v>
      </c>
    </row>
    <row r="30" spans="1:9">
      <c r="A30" s="11" t="s">
        <v>18</v>
      </c>
      <c r="B30" s="11" t="s">
        <v>8</v>
      </c>
      <c r="C30" s="11"/>
      <c r="D30" s="12">
        <v>2</v>
      </c>
      <c r="E30" s="12">
        <v>3</v>
      </c>
      <c r="F30" s="12"/>
      <c r="G30" s="12" t="s">
        <v>105</v>
      </c>
      <c r="H30" s="12" t="s">
        <v>105</v>
      </c>
      <c r="I30" s="12">
        <v>5</v>
      </c>
    </row>
    <row r="31" spans="1:9">
      <c r="A31" s="11" t="s">
        <v>19</v>
      </c>
      <c r="B31" s="13"/>
      <c r="C31" s="13"/>
      <c r="D31" s="12">
        <v>2</v>
      </c>
      <c r="E31" s="12">
        <v>14</v>
      </c>
      <c r="F31" s="12"/>
      <c r="G31" s="12" t="s">
        <v>105</v>
      </c>
      <c r="H31" s="12">
        <v>1</v>
      </c>
      <c r="I31" s="12">
        <v>17</v>
      </c>
    </row>
    <row r="32" spans="1:9">
      <c r="A32" s="11" t="s">
        <v>20</v>
      </c>
      <c r="B32" s="11">
        <v>35237</v>
      </c>
      <c r="C32" s="11"/>
      <c r="D32" s="12" t="s">
        <v>105</v>
      </c>
      <c r="E32" s="12">
        <v>9</v>
      </c>
      <c r="F32" s="12"/>
      <c r="G32" s="12" t="s">
        <v>105</v>
      </c>
      <c r="H32" s="12" t="s">
        <v>105</v>
      </c>
      <c r="I32" s="12">
        <v>9</v>
      </c>
    </row>
    <row r="33" spans="1:9">
      <c r="A33" s="11" t="s">
        <v>20</v>
      </c>
      <c r="B33" s="11">
        <v>35238</v>
      </c>
      <c r="C33" s="11"/>
      <c r="D33" s="12">
        <v>19</v>
      </c>
      <c r="E33" s="12">
        <v>2</v>
      </c>
      <c r="F33" s="12"/>
      <c r="G33" s="12" t="s">
        <v>105</v>
      </c>
      <c r="H33" s="12" t="s">
        <v>105</v>
      </c>
      <c r="I33" s="12">
        <v>21</v>
      </c>
    </row>
    <row r="34" spans="1:9">
      <c r="A34" s="11" t="s">
        <v>20</v>
      </c>
      <c r="B34" s="11">
        <v>35239</v>
      </c>
      <c r="C34" s="11"/>
      <c r="D34" s="12" t="s">
        <v>105</v>
      </c>
      <c r="E34" s="12">
        <v>2</v>
      </c>
      <c r="F34" s="12"/>
      <c r="G34" s="12" t="s">
        <v>105</v>
      </c>
      <c r="H34" s="12">
        <v>4</v>
      </c>
      <c r="I34" s="12">
        <v>6</v>
      </c>
    </row>
    <row r="35" spans="1:9">
      <c r="A35" s="11" t="s">
        <v>20</v>
      </c>
      <c r="B35" s="11">
        <v>35244</v>
      </c>
      <c r="C35" s="11"/>
      <c r="D35" s="12">
        <v>31</v>
      </c>
      <c r="E35" s="12">
        <v>1</v>
      </c>
      <c r="F35" s="12"/>
      <c r="G35" s="12" t="s">
        <v>105</v>
      </c>
      <c r="H35" s="12" t="s">
        <v>105</v>
      </c>
      <c r="I35" s="12">
        <v>32</v>
      </c>
    </row>
    <row r="36" spans="1:9">
      <c r="A36" s="11" t="s">
        <v>20</v>
      </c>
      <c r="B36" s="11">
        <v>35248</v>
      </c>
      <c r="C36" s="11"/>
      <c r="D36" s="12">
        <v>2</v>
      </c>
      <c r="E36" s="12">
        <v>2</v>
      </c>
      <c r="F36" s="12"/>
      <c r="G36" s="12" t="s">
        <v>105</v>
      </c>
      <c r="H36" s="12" t="s">
        <v>105</v>
      </c>
      <c r="I36" s="12">
        <v>4</v>
      </c>
    </row>
    <row r="37" spans="1:9">
      <c r="A37" s="11" t="s">
        <v>20</v>
      </c>
      <c r="B37" s="11">
        <v>36344</v>
      </c>
      <c r="C37" s="11"/>
      <c r="D37" s="12" t="s">
        <v>105</v>
      </c>
      <c r="E37" s="12">
        <v>1</v>
      </c>
      <c r="F37" s="12"/>
      <c r="G37" s="12" t="s">
        <v>105</v>
      </c>
      <c r="H37" s="12">
        <v>4</v>
      </c>
      <c r="I37" s="12">
        <v>5</v>
      </c>
    </row>
    <row r="38" spans="1:9">
      <c r="A38" s="11" t="s">
        <v>20</v>
      </c>
      <c r="B38" s="11" t="s">
        <v>8</v>
      </c>
      <c r="C38" s="11"/>
      <c r="D38" s="12" t="s">
        <v>105</v>
      </c>
      <c r="E38" s="12">
        <v>46</v>
      </c>
      <c r="F38" s="12"/>
      <c r="G38" s="12" t="s">
        <v>105</v>
      </c>
      <c r="H38" s="12">
        <v>16</v>
      </c>
      <c r="I38" s="12">
        <v>62</v>
      </c>
    </row>
    <row r="39" spans="1:9">
      <c r="A39" s="11" t="s">
        <v>21</v>
      </c>
      <c r="B39" s="13"/>
      <c r="C39" s="13"/>
      <c r="D39" s="12">
        <v>52</v>
      </c>
      <c r="E39" s="12">
        <v>63</v>
      </c>
      <c r="F39" s="12"/>
      <c r="G39" s="12" t="s">
        <v>105</v>
      </c>
      <c r="H39" s="12">
        <v>24</v>
      </c>
      <c r="I39" s="12">
        <v>139</v>
      </c>
    </row>
    <row r="40" spans="1:9">
      <c r="A40" s="11" t="s">
        <v>22</v>
      </c>
      <c r="B40" s="11" t="s">
        <v>8</v>
      </c>
      <c r="C40" s="11"/>
      <c r="D40" s="12">
        <v>3</v>
      </c>
      <c r="E40" s="12">
        <v>11</v>
      </c>
      <c r="F40" s="12"/>
      <c r="G40" s="12" t="s">
        <v>105</v>
      </c>
      <c r="H40" s="12">
        <v>4</v>
      </c>
      <c r="I40" s="12">
        <v>18</v>
      </c>
    </row>
    <row r="41" spans="1:9">
      <c r="A41" s="11" t="s">
        <v>23</v>
      </c>
      <c r="B41" s="13"/>
      <c r="C41" s="13"/>
      <c r="D41" s="12">
        <v>3</v>
      </c>
      <c r="E41" s="12">
        <v>11</v>
      </c>
      <c r="F41" s="12"/>
      <c r="G41" s="12" t="s">
        <v>105</v>
      </c>
      <c r="H41" s="12">
        <v>4</v>
      </c>
      <c r="I41" s="12">
        <v>18</v>
      </c>
    </row>
    <row r="42" spans="1:9">
      <c r="A42" s="13"/>
      <c r="B42" s="13"/>
      <c r="C42" s="147">
        <f>D42/I42</f>
        <v>0.45595854922279794</v>
      </c>
      <c r="D42" s="12">
        <v>176</v>
      </c>
      <c r="E42" s="12">
        <v>161</v>
      </c>
      <c r="F42" s="147">
        <f>E42/I42</f>
        <v>0.41709844559585491</v>
      </c>
      <c r="G42" s="12" t="s">
        <v>105</v>
      </c>
      <c r="H42" s="12">
        <v>49</v>
      </c>
      <c r="I42" s="12">
        <v>386</v>
      </c>
    </row>
    <row r="48" spans="1:9" s="20" customFormat="1"/>
  </sheetData>
  <mergeCells count="2">
    <mergeCell ref="A4:B4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F45"/>
  <sheetViews>
    <sheetView topLeftCell="A11" workbookViewId="0">
      <selection activeCell="J30" sqref="J30"/>
    </sheetView>
  </sheetViews>
  <sheetFormatPr defaultRowHeight="15"/>
  <cols>
    <col min="1" max="1" width="20.5703125" customWidth="1"/>
    <col min="2" max="2" width="13.85546875" customWidth="1"/>
    <col min="3" max="3" width="10.42578125" customWidth="1"/>
    <col min="6" max="6" width="14.42578125" customWidth="1"/>
  </cols>
  <sheetData>
    <row r="1" spans="1:6" ht="18">
      <c r="A1" s="27" t="s">
        <v>48</v>
      </c>
      <c r="B1" s="28"/>
      <c r="C1" s="28"/>
      <c r="D1" s="8"/>
      <c r="E1" s="8"/>
    </row>
    <row r="2" spans="1:6" ht="39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133"/>
      <c r="B4" s="133"/>
      <c r="C4" s="133" t="s">
        <v>25</v>
      </c>
      <c r="D4" s="133"/>
      <c r="E4" s="133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 t="s">
        <v>105</v>
      </c>
      <c r="D6" s="12">
        <v>2</v>
      </c>
      <c r="E6" s="12">
        <v>1</v>
      </c>
      <c r="F6" s="12">
        <v>3</v>
      </c>
    </row>
    <row r="7" spans="1:6">
      <c r="A7" s="11" t="s">
        <v>7</v>
      </c>
      <c r="B7" s="11">
        <v>34231</v>
      </c>
      <c r="C7" s="12">
        <v>4</v>
      </c>
      <c r="D7" s="12">
        <v>1</v>
      </c>
      <c r="E7" s="12">
        <v>1</v>
      </c>
      <c r="F7" s="12">
        <v>6</v>
      </c>
    </row>
    <row r="8" spans="1:6">
      <c r="A8" s="11" t="s">
        <v>7</v>
      </c>
      <c r="B8" s="11">
        <v>34236</v>
      </c>
      <c r="C8" s="12">
        <v>7</v>
      </c>
      <c r="D8" s="12">
        <v>2</v>
      </c>
      <c r="E8" s="12">
        <v>1</v>
      </c>
      <c r="F8" s="12">
        <v>10</v>
      </c>
    </row>
    <row r="9" spans="1:6">
      <c r="A9" s="11" t="s">
        <v>7</v>
      </c>
      <c r="B9" s="11" t="s">
        <v>8</v>
      </c>
      <c r="C9" s="12" t="s">
        <v>105</v>
      </c>
      <c r="D9" s="12">
        <v>2</v>
      </c>
      <c r="E9" s="12" t="s">
        <v>105</v>
      </c>
      <c r="F9" s="12">
        <v>2</v>
      </c>
    </row>
    <row r="10" spans="1:6">
      <c r="A10" s="11" t="s">
        <v>9</v>
      </c>
      <c r="B10" s="13"/>
      <c r="C10" s="12">
        <v>11</v>
      </c>
      <c r="D10" s="12">
        <v>7</v>
      </c>
      <c r="E10" s="12">
        <v>3</v>
      </c>
      <c r="F10" s="12">
        <v>21</v>
      </c>
    </row>
    <row r="11" spans="1:6">
      <c r="A11" s="11" t="s">
        <v>10</v>
      </c>
      <c r="B11" s="11">
        <v>36532</v>
      </c>
      <c r="C11" s="12">
        <v>5</v>
      </c>
      <c r="D11" s="12">
        <v>1</v>
      </c>
      <c r="E11" s="12">
        <v>1</v>
      </c>
      <c r="F11" s="12">
        <v>7</v>
      </c>
    </row>
    <row r="12" spans="1:6">
      <c r="A12" s="11" t="s">
        <v>10</v>
      </c>
      <c r="B12" s="11">
        <v>36543</v>
      </c>
      <c r="C12" s="12">
        <v>9</v>
      </c>
      <c r="D12" s="12" t="s">
        <v>105</v>
      </c>
      <c r="E12" s="12" t="s">
        <v>105</v>
      </c>
      <c r="F12" s="12">
        <v>9</v>
      </c>
    </row>
    <row r="13" spans="1:6">
      <c r="A13" s="11" t="s">
        <v>10</v>
      </c>
      <c r="B13" s="11" t="s">
        <v>8</v>
      </c>
      <c r="C13" s="12" t="s">
        <v>105</v>
      </c>
      <c r="D13" s="12" t="s">
        <v>105</v>
      </c>
      <c r="E13" s="12">
        <v>1</v>
      </c>
      <c r="F13" s="12">
        <v>1</v>
      </c>
    </row>
    <row r="14" spans="1:6">
      <c r="A14" s="11" t="s">
        <v>11</v>
      </c>
      <c r="B14" s="13"/>
      <c r="C14" s="12">
        <v>14</v>
      </c>
      <c r="D14" s="12">
        <v>1</v>
      </c>
      <c r="E14" s="12">
        <v>2</v>
      </c>
      <c r="F14" s="12">
        <v>17</v>
      </c>
    </row>
    <row r="15" spans="1:6">
      <c r="A15" s="11" t="s">
        <v>12</v>
      </c>
      <c r="B15" s="11">
        <v>34135</v>
      </c>
      <c r="C15" s="12" t="s">
        <v>105</v>
      </c>
      <c r="D15" s="12" t="s">
        <v>105</v>
      </c>
      <c r="E15" s="12">
        <v>4</v>
      </c>
      <c r="F15" s="12">
        <v>4</v>
      </c>
    </row>
    <row r="16" spans="1:6">
      <c r="A16" s="11" t="s">
        <v>12</v>
      </c>
      <c r="B16" s="11" t="s">
        <v>8</v>
      </c>
      <c r="C16" s="12" t="s">
        <v>105</v>
      </c>
      <c r="D16" s="12">
        <v>3</v>
      </c>
      <c r="E16" s="12">
        <v>5</v>
      </c>
      <c r="F16" s="12">
        <v>8</v>
      </c>
    </row>
    <row r="17" spans="1:6">
      <c r="A17" s="11" t="s">
        <v>13</v>
      </c>
      <c r="B17" s="13"/>
      <c r="C17" s="12" t="s">
        <v>105</v>
      </c>
      <c r="D17" s="12">
        <v>3</v>
      </c>
      <c r="E17" s="12">
        <v>9</v>
      </c>
      <c r="F17" s="12">
        <v>12</v>
      </c>
    </row>
    <row r="18" spans="1:6">
      <c r="A18" s="11" t="s">
        <v>14</v>
      </c>
      <c r="B18" s="11" t="s">
        <v>8</v>
      </c>
      <c r="C18" s="12" t="s">
        <v>105</v>
      </c>
      <c r="D18" s="12">
        <v>9</v>
      </c>
      <c r="E18" s="12">
        <v>1</v>
      </c>
      <c r="F18" s="12">
        <v>10</v>
      </c>
    </row>
    <row r="19" spans="1:6">
      <c r="A19" s="11" t="s">
        <v>15</v>
      </c>
      <c r="B19" s="13"/>
      <c r="C19" s="12" t="s">
        <v>105</v>
      </c>
      <c r="D19" s="12">
        <v>9</v>
      </c>
      <c r="E19" s="12">
        <v>1</v>
      </c>
      <c r="F19" s="12">
        <v>10</v>
      </c>
    </row>
    <row r="20" spans="1:6">
      <c r="A20" s="11" t="s">
        <v>16</v>
      </c>
      <c r="B20" s="11">
        <v>36232</v>
      </c>
      <c r="C20" s="12">
        <v>7</v>
      </c>
      <c r="D20" s="12" t="s">
        <v>105</v>
      </c>
      <c r="E20" s="12" t="s">
        <v>105</v>
      </c>
      <c r="F20" s="12">
        <v>7</v>
      </c>
    </row>
    <row r="21" spans="1:6">
      <c r="A21" s="11" t="s">
        <v>16</v>
      </c>
      <c r="B21" s="11">
        <v>36240</v>
      </c>
      <c r="C21" s="12" t="s">
        <v>105</v>
      </c>
      <c r="D21" s="12" t="s">
        <v>105</v>
      </c>
      <c r="E21" s="12">
        <v>2</v>
      </c>
      <c r="F21" s="12">
        <v>2</v>
      </c>
    </row>
    <row r="22" spans="1:6">
      <c r="A22" s="11" t="s">
        <v>16</v>
      </c>
      <c r="B22" s="11">
        <v>36254</v>
      </c>
      <c r="C22" s="12">
        <v>5</v>
      </c>
      <c r="D22" s="12">
        <v>1</v>
      </c>
      <c r="E22" s="12">
        <v>1</v>
      </c>
      <c r="F22" s="12">
        <v>7</v>
      </c>
    </row>
    <row r="23" spans="1:6">
      <c r="A23" s="11" t="s">
        <v>16</v>
      </c>
      <c r="B23" s="11">
        <v>36256</v>
      </c>
      <c r="C23" s="12">
        <v>2</v>
      </c>
      <c r="D23" s="12">
        <v>1</v>
      </c>
      <c r="E23" s="12">
        <v>2</v>
      </c>
      <c r="F23" s="12">
        <v>5</v>
      </c>
    </row>
    <row r="24" spans="1:6">
      <c r="A24" s="11" t="s">
        <v>16</v>
      </c>
      <c r="B24" s="11" t="s">
        <v>8</v>
      </c>
      <c r="C24" s="12" t="s">
        <v>105</v>
      </c>
      <c r="D24" s="12">
        <v>3</v>
      </c>
      <c r="E24" s="12" t="s">
        <v>105</v>
      </c>
      <c r="F24" s="12">
        <v>3</v>
      </c>
    </row>
    <row r="25" spans="1:6">
      <c r="A25" s="11" t="s">
        <v>17</v>
      </c>
      <c r="B25" s="13"/>
      <c r="C25" s="12">
        <v>14</v>
      </c>
      <c r="D25" s="12">
        <v>5</v>
      </c>
      <c r="E25" s="12">
        <v>5</v>
      </c>
      <c r="F25" s="12">
        <v>24</v>
      </c>
    </row>
    <row r="26" spans="1:6">
      <c r="A26" s="11" t="s">
        <v>18</v>
      </c>
      <c r="B26" s="11">
        <v>36443</v>
      </c>
      <c r="C26" s="12" t="s">
        <v>105</v>
      </c>
      <c r="D26" s="12" t="s">
        <v>105</v>
      </c>
      <c r="E26" s="12">
        <v>1</v>
      </c>
      <c r="F26" s="12">
        <v>1</v>
      </c>
    </row>
    <row r="27" spans="1:6">
      <c r="A27" s="11" t="s">
        <v>18</v>
      </c>
      <c r="B27" s="11" t="s">
        <v>8</v>
      </c>
      <c r="C27" s="12" t="s">
        <v>105</v>
      </c>
      <c r="D27" s="12">
        <v>2</v>
      </c>
      <c r="E27" s="12" t="s">
        <v>105</v>
      </c>
      <c r="F27" s="12">
        <v>2</v>
      </c>
    </row>
    <row r="28" spans="1:6">
      <c r="A28" s="11" t="s">
        <v>19</v>
      </c>
      <c r="B28" s="13"/>
      <c r="C28" s="12" t="s">
        <v>105</v>
      </c>
      <c r="D28" s="12">
        <v>2</v>
      </c>
      <c r="E28" s="12">
        <v>1</v>
      </c>
      <c r="F28" s="12">
        <v>3</v>
      </c>
    </row>
    <row r="29" spans="1:6">
      <c r="A29" s="11" t="s">
        <v>20</v>
      </c>
      <c r="B29" s="11">
        <v>35237</v>
      </c>
      <c r="C29" s="12" t="s">
        <v>105</v>
      </c>
      <c r="D29" s="12">
        <v>1</v>
      </c>
      <c r="E29" s="12" t="s">
        <v>105</v>
      </c>
      <c r="F29" s="12">
        <v>1</v>
      </c>
    </row>
    <row r="30" spans="1:6">
      <c r="A30" s="11" t="s">
        <v>20</v>
      </c>
      <c r="B30" s="11">
        <v>35238</v>
      </c>
      <c r="C30" s="12">
        <v>4</v>
      </c>
      <c r="D30" s="12">
        <v>2</v>
      </c>
      <c r="E30" s="12" t="s">
        <v>105</v>
      </c>
      <c r="F30" s="12">
        <v>6</v>
      </c>
    </row>
    <row r="31" spans="1:6">
      <c r="A31" s="11" t="s">
        <v>20</v>
      </c>
      <c r="B31" s="11">
        <v>35239</v>
      </c>
      <c r="C31" s="12" t="s">
        <v>105</v>
      </c>
      <c r="D31" s="12" t="s">
        <v>105</v>
      </c>
      <c r="E31" s="12">
        <v>4</v>
      </c>
      <c r="F31" s="12">
        <v>4</v>
      </c>
    </row>
    <row r="32" spans="1:6">
      <c r="A32" s="11" t="s">
        <v>20</v>
      </c>
      <c r="B32" s="11">
        <v>35244</v>
      </c>
      <c r="C32" s="12">
        <v>10</v>
      </c>
      <c r="D32" s="12" t="s">
        <v>105</v>
      </c>
      <c r="E32" s="12" t="s">
        <v>105</v>
      </c>
      <c r="F32" s="12">
        <v>10</v>
      </c>
    </row>
    <row r="33" spans="1:6">
      <c r="A33" s="11" t="s">
        <v>20</v>
      </c>
      <c r="B33" s="11">
        <v>35248</v>
      </c>
      <c r="C33" s="12">
        <v>2</v>
      </c>
      <c r="D33" s="12" t="s">
        <v>105</v>
      </c>
      <c r="E33" s="12" t="s">
        <v>105</v>
      </c>
      <c r="F33" s="12">
        <v>2</v>
      </c>
    </row>
    <row r="34" spans="1:6">
      <c r="A34" s="11" t="s">
        <v>20</v>
      </c>
      <c r="B34" s="11">
        <v>36344</v>
      </c>
      <c r="C34" s="12" t="s">
        <v>105</v>
      </c>
      <c r="D34" s="12" t="s">
        <v>105</v>
      </c>
      <c r="E34" s="12">
        <v>4</v>
      </c>
      <c r="F34" s="12">
        <v>4</v>
      </c>
    </row>
    <row r="35" spans="1:6">
      <c r="A35" s="11" t="s">
        <v>20</v>
      </c>
      <c r="B35" s="11" t="s">
        <v>8</v>
      </c>
      <c r="C35" s="12" t="s">
        <v>105</v>
      </c>
      <c r="D35" s="12">
        <v>12</v>
      </c>
      <c r="E35" s="12">
        <v>14</v>
      </c>
      <c r="F35" s="12">
        <v>26</v>
      </c>
    </row>
    <row r="36" spans="1:6">
      <c r="A36" s="11" t="s">
        <v>21</v>
      </c>
      <c r="B36" s="13"/>
      <c r="C36" s="12">
        <v>16</v>
      </c>
      <c r="D36" s="12">
        <v>15</v>
      </c>
      <c r="E36" s="12">
        <v>22</v>
      </c>
      <c r="F36" s="12">
        <v>53</v>
      </c>
    </row>
    <row r="37" spans="1:6">
      <c r="A37" s="11" t="s">
        <v>22</v>
      </c>
      <c r="B37" s="11" t="s">
        <v>8</v>
      </c>
      <c r="C37" s="12" t="s">
        <v>105</v>
      </c>
      <c r="D37" s="12">
        <v>4</v>
      </c>
      <c r="E37" s="12">
        <v>4</v>
      </c>
      <c r="F37" s="12">
        <v>8</v>
      </c>
    </row>
    <row r="38" spans="1:6">
      <c r="A38" s="11" t="s">
        <v>23</v>
      </c>
      <c r="B38" s="13"/>
      <c r="C38" s="12" t="s">
        <v>105</v>
      </c>
      <c r="D38" s="12">
        <v>4</v>
      </c>
      <c r="E38" s="12">
        <v>4</v>
      </c>
      <c r="F38" s="12">
        <v>8</v>
      </c>
    </row>
    <row r="39" spans="1:6">
      <c r="A39" s="13"/>
      <c r="B39" s="13"/>
      <c r="C39" s="12">
        <v>55</v>
      </c>
      <c r="D39" s="12">
        <v>46</v>
      </c>
      <c r="E39" s="12">
        <v>47</v>
      </c>
      <c r="F39" s="12">
        <v>148</v>
      </c>
    </row>
    <row r="45" spans="1:6" s="20" customFormat="1"/>
  </sheetData>
  <mergeCells count="2">
    <mergeCell ref="A4:B4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9"/>
  <sheetViews>
    <sheetView topLeftCell="A11" workbookViewId="0">
      <selection activeCell="A7" sqref="A7:P43"/>
    </sheetView>
  </sheetViews>
  <sheetFormatPr defaultRowHeight="15"/>
  <cols>
    <col min="1" max="1" width="22.5703125" customWidth="1"/>
    <col min="2" max="2" width="11.5703125" customWidth="1"/>
    <col min="3" max="3" width="14.5703125" customWidth="1"/>
    <col min="16" max="16" width="14" customWidth="1"/>
  </cols>
  <sheetData>
    <row r="1" spans="1:38" ht="18.75">
      <c r="A1" s="18" t="s">
        <v>49</v>
      </c>
      <c r="B1" s="25"/>
      <c r="C1" s="25"/>
      <c r="D1" s="25"/>
      <c r="E1" s="25"/>
      <c r="F1" s="25"/>
      <c r="G1" s="26"/>
    </row>
    <row r="2" spans="1:38" ht="39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133"/>
      <c r="B5" s="133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 t="s">
        <v>105</v>
      </c>
      <c r="D7" s="12" t="s">
        <v>105</v>
      </c>
      <c r="E7" s="12" t="s">
        <v>105</v>
      </c>
      <c r="F7" s="12" t="s">
        <v>105</v>
      </c>
      <c r="G7" s="12">
        <v>1</v>
      </c>
      <c r="H7" s="12">
        <v>2</v>
      </c>
      <c r="I7" s="12">
        <v>1</v>
      </c>
      <c r="J7" s="12" t="s">
        <v>105</v>
      </c>
      <c r="K7" s="12" t="s">
        <v>105</v>
      </c>
      <c r="L7" s="12">
        <v>7</v>
      </c>
      <c r="M7" s="12">
        <v>3</v>
      </c>
      <c r="N7" s="12">
        <v>1</v>
      </c>
      <c r="O7" s="12">
        <v>2</v>
      </c>
      <c r="P7" s="12">
        <v>17</v>
      </c>
    </row>
    <row r="8" spans="1:38">
      <c r="A8" s="11" t="s">
        <v>7</v>
      </c>
      <c r="B8" s="11">
        <v>34231</v>
      </c>
      <c r="C8" s="12" t="s">
        <v>105</v>
      </c>
      <c r="D8" s="12">
        <v>2</v>
      </c>
      <c r="E8" s="12">
        <v>3</v>
      </c>
      <c r="F8" s="12">
        <v>1</v>
      </c>
      <c r="G8" s="12">
        <v>5</v>
      </c>
      <c r="H8" s="12" t="s">
        <v>105</v>
      </c>
      <c r="I8" s="12">
        <v>3</v>
      </c>
      <c r="J8" s="12">
        <v>4</v>
      </c>
      <c r="K8" s="12" t="s">
        <v>105</v>
      </c>
      <c r="L8" s="12">
        <v>11</v>
      </c>
      <c r="M8" s="12">
        <v>10</v>
      </c>
      <c r="N8" s="12">
        <v>3</v>
      </c>
      <c r="O8" s="12">
        <v>2</v>
      </c>
      <c r="P8" s="12">
        <v>44</v>
      </c>
    </row>
    <row r="9" spans="1:38">
      <c r="A9" s="11" t="s">
        <v>7</v>
      </c>
      <c r="B9" s="11">
        <v>34236</v>
      </c>
      <c r="C9" s="12">
        <v>1</v>
      </c>
      <c r="D9" s="12">
        <v>1</v>
      </c>
      <c r="E9" s="12">
        <v>2</v>
      </c>
      <c r="F9" s="12">
        <v>2</v>
      </c>
      <c r="G9" s="12" t="s">
        <v>105</v>
      </c>
      <c r="H9" s="12">
        <v>1</v>
      </c>
      <c r="I9" s="12">
        <v>2</v>
      </c>
      <c r="J9" s="12">
        <v>2</v>
      </c>
      <c r="K9" s="12">
        <v>1</v>
      </c>
      <c r="L9" s="12">
        <v>10</v>
      </c>
      <c r="M9" s="12">
        <v>12</v>
      </c>
      <c r="N9" s="12">
        <v>1</v>
      </c>
      <c r="O9" s="12" t="s">
        <v>105</v>
      </c>
      <c r="P9" s="12">
        <v>35</v>
      </c>
    </row>
    <row r="10" spans="1:38">
      <c r="A10" s="11" t="s">
        <v>7</v>
      </c>
      <c r="B10" s="11">
        <v>34251</v>
      </c>
      <c r="C10" s="12" t="s">
        <v>105</v>
      </c>
      <c r="D10" s="12" t="s">
        <v>105</v>
      </c>
      <c r="E10" s="12" t="s">
        <v>105</v>
      </c>
      <c r="F10" s="12" t="s">
        <v>105</v>
      </c>
      <c r="G10" s="12">
        <v>1</v>
      </c>
      <c r="H10" s="12" t="s">
        <v>105</v>
      </c>
      <c r="I10" s="12">
        <v>2</v>
      </c>
      <c r="J10" s="12">
        <v>1</v>
      </c>
      <c r="K10" s="12" t="s">
        <v>105</v>
      </c>
      <c r="L10" s="12">
        <v>1</v>
      </c>
      <c r="M10" s="12">
        <v>2</v>
      </c>
      <c r="N10" s="12" t="s">
        <v>105</v>
      </c>
      <c r="O10" s="12" t="s">
        <v>105</v>
      </c>
      <c r="P10" s="12">
        <v>7</v>
      </c>
    </row>
    <row r="11" spans="1:38">
      <c r="A11" s="11" t="s">
        <v>7</v>
      </c>
      <c r="B11" s="11" t="s">
        <v>8</v>
      </c>
      <c r="C11" s="12" t="s">
        <v>105</v>
      </c>
      <c r="D11" s="12" t="s">
        <v>105</v>
      </c>
      <c r="E11" s="12" t="s">
        <v>105</v>
      </c>
      <c r="F11" s="12">
        <v>1</v>
      </c>
      <c r="G11" s="12" t="s">
        <v>105</v>
      </c>
      <c r="H11" s="12" t="s">
        <v>105</v>
      </c>
      <c r="I11" s="12">
        <v>2</v>
      </c>
      <c r="J11" s="12" t="s">
        <v>105</v>
      </c>
      <c r="K11" s="12">
        <v>2</v>
      </c>
      <c r="L11" s="12">
        <v>2</v>
      </c>
      <c r="M11" s="12">
        <v>2</v>
      </c>
      <c r="N11" s="12" t="s">
        <v>105</v>
      </c>
      <c r="O11" s="12" t="s">
        <v>105</v>
      </c>
      <c r="P11" s="12">
        <v>9</v>
      </c>
    </row>
    <row r="12" spans="1:38">
      <c r="A12" s="11" t="s">
        <v>9</v>
      </c>
      <c r="B12" s="13"/>
      <c r="C12" s="12">
        <v>1</v>
      </c>
      <c r="D12" s="12">
        <v>3</v>
      </c>
      <c r="E12" s="12">
        <v>5</v>
      </c>
      <c r="F12" s="12">
        <v>4</v>
      </c>
      <c r="G12" s="12">
        <v>7</v>
      </c>
      <c r="H12" s="12">
        <v>3</v>
      </c>
      <c r="I12" s="12">
        <v>10</v>
      </c>
      <c r="J12" s="12">
        <v>7</v>
      </c>
      <c r="K12" s="12">
        <v>3</v>
      </c>
      <c r="L12" s="12">
        <v>31</v>
      </c>
      <c r="M12" s="12">
        <v>29</v>
      </c>
      <c r="N12" s="12">
        <v>5</v>
      </c>
      <c r="O12" s="12">
        <v>4</v>
      </c>
      <c r="P12" s="12">
        <v>112</v>
      </c>
    </row>
    <row r="13" spans="1:38">
      <c r="A13" s="11" t="s">
        <v>10</v>
      </c>
      <c r="B13" s="11">
        <v>36531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>
        <v>1</v>
      </c>
      <c r="I13" s="12">
        <v>1</v>
      </c>
      <c r="J13" s="12" t="s">
        <v>105</v>
      </c>
      <c r="K13" s="12">
        <v>1</v>
      </c>
      <c r="L13" s="12">
        <v>3</v>
      </c>
      <c r="M13" s="12">
        <v>5</v>
      </c>
      <c r="N13" s="12" t="s">
        <v>105</v>
      </c>
      <c r="O13" s="12" t="s">
        <v>105</v>
      </c>
      <c r="P13" s="12">
        <v>11</v>
      </c>
    </row>
    <row r="14" spans="1:38">
      <c r="A14" s="11" t="s">
        <v>10</v>
      </c>
      <c r="B14" s="11">
        <v>36532</v>
      </c>
      <c r="C14" s="12" t="s">
        <v>105</v>
      </c>
      <c r="D14" s="12">
        <v>1</v>
      </c>
      <c r="E14" s="12">
        <v>2</v>
      </c>
      <c r="F14" s="12">
        <v>1</v>
      </c>
      <c r="G14" s="12">
        <v>2</v>
      </c>
      <c r="H14" s="12">
        <v>4</v>
      </c>
      <c r="I14" s="12">
        <v>2</v>
      </c>
      <c r="J14" s="12">
        <v>1</v>
      </c>
      <c r="K14" s="12">
        <v>2</v>
      </c>
      <c r="L14" s="12">
        <v>7</v>
      </c>
      <c r="M14" s="12">
        <v>10</v>
      </c>
      <c r="N14" s="12" t="s">
        <v>105</v>
      </c>
      <c r="O14" s="12">
        <v>1</v>
      </c>
      <c r="P14" s="12">
        <v>33</v>
      </c>
    </row>
    <row r="15" spans="1:38">
      <c r="A15" s="11" t="s">
        <v>10</v>
      </c>
      <c r="B15" s="11">
        <v>36543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 t="s">
        <v>105</v>
      </c>
      <c r="K15" s="12">
        <v>2</v>
      </c>
      <c r="L15" s="12">
        <v>8</v>
      </c>
      <c r="M15" s="12">
        <v>6</v>
      </c>
      <c r="N15" s="12">
        <v>2</v>
      </c>
      <c r="O15" s="12" t="s">
        <v>105</v>
      </c>
      <c r="P15" s="12">
        <v>18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 t="s">
        <v>8</v>
      </c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 t="s">
        <v>105</v>
      </c>
      <c r="K16" s="12" t="s">
        <v>105</v>
      </c>
      <c r="L16" s="12">
        <v>2</v>
      </c>
      <c r="M16" s="12">
        <v>1</v>
      </c>
      <c r="N16" s="12" t="s">
        <v>105</v>
      </c>
      <c r="O16" s="12" t="s">
        <v>105</v>
      </c>
      <c r="P16" s="12">
        <v>3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11</v>
      </c>
      <c r="B17" s="13"/>
      <c r="C17" s="12" t="s">
        <v>105</v>
      </c>
      <c r="D17" s="12">
        <v>1</v>
      </c>
      <c r="E17" s="12">
        <v>2</v>
      </c>
      <c r="F17" s="12">
        <v>1</v>
      </c>
      <c r="G17" s="12">
        <v>2</v>
      </c>
      <c r="H17" s="12">
        <v>5</v>
      </c>
      <c r="I17" s="12">
        <v>3</v>
      </c>
      <c r="J17" s="12">
        <v>1</v>
      </c>
      <c r="K17" s="12">
        <v>5</v>
      </c>
      <c r="L17" s="12">
        <v>20</v>
      </c>
      <c r="M17" s="12">
        <v>22</v>
      </c>
      <c r="N17" s="12">
        <v>2</v>
      </c>
      <c r="O17" s="12">
        <v>1</v>
      </c>
      <c r="P17" s="12">
        <v>65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1" t="s">
        <v>12</v>
      </c>
      <c r="B18" s="11">
        <v>34135</v>
      </c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1</v>
      </c>
      <c r="K18" s="12">
        <v>1</v>
      </c>
      <c r="L18" s="12">
        <v>2</v>
      </c>
      <c r="M18" s="12">
        <v>3</v>
      </c>
      <c r="N18" s="12" t="s">
        <v>105</v>
      </c>
      <c r="O18" s="12" t="s">
        <v>105</v>
      </c>
      <c r="P18" s="12">
        <v>7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12</v>
      </c>
      <c r="B19" s="11" t="s">
        <v>8</v>
      </c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 t="s">
        <v>105</v>
      </c>
      <c r="I19" s="12" t="s">
        <v>105</v>
      </c>
      <c r="J19" s="12">
        <v>2</v>
      </c>
      <c r="K19" s="12" t="s">
        <v>105</v>
      </c>
      <c r="L19" s="12">
        <v>4</v>
      </c>
      <c r="M19" s="12">
        <v>7</v>
      </c>
      <c r="N19" s="12">
        <v>1</v>
      </c>
      <c r="O19" s="12" t="s">
        <v>105</v>
      </c>
      <c r="P19" s="12">
        <v>14</v>
      </c>
    </row>
    <row r="20" spans="1:38">
      <c r="A20" s="11" t="s">
        <v>13</v>
      </c>
      <c r="B20" s="13"/>
      <c r="C20" s="12" t="s">
        <v>105</v>
      </c>
      <c r="D20" s="12" t="s">
        <v>105</v>
      </c>
      <c r="E20" s="12" t="s">
        <v>105</v>
      </c>
      <c r="F20" s="12" t="s">
        <v>105</v>
      </c>
      <c r="G20" s="12" t="s">
        <v>105</v>
      </c>
      <c r="H20" s="12" t="s">
        <v>105</v>
      </c>
      <c r="I20" s="12" t="s">
        <v>105</v>
      </c>
      <c r="J20" s="12">
        <v>3</v>
      </c>
      <c r="K20" s="12">
        <v>1</v>
      </c>
      <c r="L20" s="12">
        <v>6</v>
      </c>
      <c r="M20" s="12">
        <v>10</v>
      </c>
      <c r="N20" s="12">
        <v>1</v>
      </c>
      <c r="O20" s="12" t="s">
        <v>105</v>
      </c>
      <c r="P20" s="12">
        <v>21</v>
      </c>
    </row>
    <row r="21" spans="1:38">
      <c r="A21" s="11" t="s">
        <v>14</v>
      </c>
      <c r="B21" s="11" t="s">
        <v>8</v>
      </c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 t="s">
        <v>105</v>
      </c>
      <c r="I21" s="12" t="s">
        <v>105</v>
      </c>
      <c r="J21" s="12">
        <v>1</v>
      </c>
      <c r="K21" s="12" t="s">
        <v>105</v>
      </c>
      <c r="L21" s="12">
        <v>7</v>
      </c>
      <c r="M21" s="12">
        <v>7</v>
      </c>
      <c r="N21" s="12" t="s">
        <v>105</v>
      </c>
      <c r="O21" s="12">
        <v>2</v>
      </c>
      <c r="P21" s="12">
        <v>17</v>
      </c>
    </row>
    <row r="22" spans="1:38">
      <c r="A22" s="11" t="s">
        <v>15</v>
      </c>
      <c r="B22" s="13"/>
      <c r="C22" s="12" t="s">
        <v>105</v>
      </c>
      <c r="D22" s="12" t="s">
        <v>105</v>
      </c>
      <c r="E22" s="12" t="s">
        <v>105</v>
      </c>
      <c r="F22" s="12" t="s">
        <v>105</v>
      </c>
      <c r="G22" s="12" t="s">
        <v>105</v>
      </c>
      <c r="H22" s="12" t="s">
        <v>105</v>
      </c>
      <c r="I22" s="12" t="s">
        <v>105</v>
      </c>
      <c r="J22" s="12">
        <v>1</v>
      </c>
      <c r="K22" s="12" t="s">
        <v>105</v>
      </c>
      <c r="L22" s="12">
        <v>7</v>
      </c>
      <c r="M22" s="12">
        <v>7</v>
      </c>
      <c r="N22" s="12" t="s">
        <v>105</v>
      </c>
      <c r="O22" s="12">
        <v>2</v>
      </c>
      <c r="P22" s="12">
        <v>17</v>
      </c>
    </row>
    <row r="23" spans="1:38">
      <c r="A23" s="11" t="s">
        <v>16</v>
      </c>
      <c r="B23" s="11">
        <v>36232</v>
      </c>
      <c r="C23" s="12" t="s">
        <v>105</v>
      </c>
      <c r="D23" s="12">
        <v>2</v>
      </c>
      <c r="E23" s="12">
        <v>1</v>
      </c>
      <c r="F23" s="12" t="s">
        <v>105</v>
      </c>
      <c r="G23" s="12">
        <v>5</v>
      </c>
      <c r="H23" s="12">
        <v>1</v>
      </c>
      <c r="I23" s="12">
        <v>2</v>
      </c>
      <c r="J23" s="12" t="s">
        <v>105</v>
      </c>
      <c r="K23" s="12" t="s">
        <v>105</v>
      </c>
      <c r="L23" s="12">
        <v>8</v>
      </c>
      <c r="M23" s="12">
        <v>10</v>
      </c>
      <c r="N23" s="12" t="s">
        <v>105</v>
      </c>
      <c r="O23" s="12">
        <v>2</v>
      </c>
      <c r="P23" s="12">
        <v>31</v>
      </c>
    </row>
    <row r="24" spans="1:38">
      <c r="A24" s="11" t="s">
        <v>16</v>
      </c>
      <c r="B24" s="11">
        <v>36240</v>
      </c>
      <c r="C24" s="12" t="s">
        <v>105</v>
      </c>
      <c r="D24" s="12" t="s">
        <v>105</v>
      </c>
      <c r="E24" s="12">
        <v>2</v>
      </c>
      <c r="F24" s="12">
        <v>1</v>
      </c>
      <c r="G24" s="12" t="s">
        <v>105</v>
      </c>
      <c r="H24" s="12">
        <v>2</v>
      </c>
      <c r="I24" s="12">
        <v>2</v>
      </c>
      <c r="J24" s="12" t="s">
        <v>105</v>
      </c>
      <c r="K24" s="12" t="s">
        <v>105</v>
      </c>
      <c r="L24" s="12">
        <v>2</v>
      </c>
      <c r="M24" s="12">
        <v>2</v>
      </c>
      <c r="N24" s="12" t="s">
        <v>105</v>
      </c>
      <c r="O24" s="12">
        <v>4</v>
      </c>
      <c r="P24" s="12">
        <v>15</v>
      </c>
    </row>
    <row r="25" spans="1:38">
      <c r="A25" s="11" t="s">
        <v>16</v>
      </c>
      <c r="B25" s="11">
        <v>36254</v>
      </c>
      <c r="C25" s="12" t="s">
        <v>105</v>
      </c>
      <c r="D25" s="12" t="s">
        <v>105</v>
      </c>
      <c r="E25" s="12">
        <v>1</v>
      </c>
      <c r="F25" s="12">
        <v>1</v>
      </c>
      <c r="G25" s="12" t="s">
        <v>105</v>
      </c>
      <c r="H25" s="12" t="s">
        <v>105</v>
      </c>
      <c r="I25" s="12">
        <v>1</v>
      </c>
      <c r="J25" s="12" t="s">
        <v>105</v>
      </c>
      <c r="K25" s="12">
        <v>1</v>
      </c>
      <c r="L25" s="12">
        <v>5</v>
      </c>
      <c r="M25" s="12">
        <v>6</v>
      </c>
      <c r="N25" s="12">
        <v>1</v>
      </c>
      <c r="O25" s="12">
        <v>2</v>
      </c>
      <c r="P25" s="12">
        <v>18</v>
      </c>
    </row>
    <row r="26" spans="1:38">
      <c r="A26" s="11" t="s">
        <v>16</v>
      </c>
      <c r="B26" s="11">
        <v>36256</v>
      </c>
      <c r="C26" s="12" t="s">
        <v>105</v>
      </c>
      <c r="D26" s="12" t="s">
        <v>105</v>
      </c>
      <c r="E26" s="12">
        <v>2</v>
      </c>
      <c r="F26" s="12" t="s">
        <v>105</v>
      </c>
      <c r="G26" s="12">
        <v>1</v>
      </c>
      <c r="H26" s="12">
        <v>1</v>
      </c>
      <c r="I26" s="12">
        <v>1</v>
      </c>
      <c r="J26" s="12" t="s">
        <v>105</v>
      </c>
      <c r="K26" s="12">
        <v>1</v>
      </c>
      <c r="L26" s="12">
        <v>5</v>
      </c>
      <c r="M26" s="12">
        <v>3</v>
      </c>
      <c r="N26" s="12" t="s">
        <v>105</v>
      </c>
      <c r="O26" s="12" t="s">
        <v>105</v>
      </c>
      <c r="P26" s="12">
        <v>14</v>
      </c>
    </row>
    <row r="27" spans="1:38">
      <c r="A27" s="11" t="s">
        <v>16</v>
      </c>
      <c r="B27" s="11" t="s">
        <v>8</v>
      </c>
      <c r="C27" s="12" t="s">
        <v>105</v>
      </c>
      <c r="D27" s="12">
        <v>1</v>
      </c>
      <c r="E27" s="12" t="s">
        <v>105</v>
      </c>
      <c r="F27" s="12" t="s">
        <v>105</v>
      </c>
      <c r="G27" s="12" t="s">
        <v>105</v>
      </c>
      <c r="H27" s="12" t="s">
        <v>105</v>
      </c>
      <c r="I27" s="12">
        <v>1</v>
      </c>
      <c r="J27" s="12" t="s">
        <v>105</v>
      </c>
      <c r="K27" s="12">
        <v>2</v>
      </c>
      <c r="L27" s="12">
        <v>1</v>
      </c>
      <c r="M27" s="12" t="s">
        <v>105</v>
      </c>
      <c r="N27" s="12">
        <v>1</v>
      </c>
      <c r="O27" s="12" t="s">
        <v>105</v>
      </c>
      <c r="P27" s="12">
        <v>6</v>
      </c>
    </row>
    <row r="28" spans="1:38">
      <c r="A28" s="11" t="s">
        <v>17</v>
      </c>
      <c r="B28" s="13"/>
      <c r="C28" s="12" t="s">
        <v>105</v>
      </c>
      <c r="D28" s="12">
        <v>3</v>
      </c>
      <c r="E28" s="12">
        <v>6</v>
      </c>
      <c r="F28" s="12">
        <v>2</v>
      </c>
      <c r="G28" s="12">
        <v>6</v>
      </c>
      <c r="H28" s="12">
        <v>4</v>
      </c>
      <c r="I28" s="12">
        <v>7</v>
      </c>
      <c r="J28" s="12" t="s">
        <v>105</v>
      </c>
      <c r="K28" s="12">
        <v>4</v>
      </c>
      <c r="L28" s="12">
        <v>21</v>
      </c>
      <c r="M28" s="12">
        <v>21</v>
      </c>
      <c r="N28" s="12">
        <v>2</v>
      </c>
      <c r="O28" s="12">
        <v>8</v>
      </c>
      <c r="P28" s="12">
        <v>84</v>
      </c>
    </row>
    <row r="29" spans="1:38">
      <c r="A29" s="11" t="s">
        <v>18</v>
      </c>
      <c r="B29" s="11">
        <v>36431</v>
      </c>
      <c r="C29" s="12" t="s">
        <v>105</v>
      </c>
      <c r="D29" s="12" t="s">
        <v>105</v>
      </c>
      <c r="E29" s="12" t="s">
        <v>105</v>
      </c>
      <c r="F29" s="12" t="s">
        <v>105</v>
      </c>
      <c r="G29" s="12">
        <v>1</v>
      </c>
      <c r="H29" s="12">
        <v>1</v>
      </c>
      <c r="I29" s="12" t="s">
        <v>105</v>
      </c>
      <c r="J29" s="12" t="s">
        <v>105</v>
      </c>
      <c r="K29" s="12" t="s">
        <v>105</v>
      </c>
      <c r="L29" s="12">
        <v>5</v>
      </c>
      <c r="M29" s="12" t="s">
        <v>105</v>
      </c>
      <c r="N29" s="12">
        <v>1</v>
      </c>
      <c r="O29" s="12">
        <v>1</v>
      </c>
      <c r="P29" s="12">
        <v>9</v>
      </c>
    </row>
    <row r="30" spans="1:38">
      <c r="A30" s="11" t="s">
        <v>18</v>
      </c>
      <c r="B30" s="11">
        <v>36443</v>
      </c>
      <c r="C30" s="12" t="s">
        <v>105</v>
      </c>
      <c r="D30" s="12">
        <v>1</v>
      </c>
      <c r="E30" s="12" t="s">
        <v>105</v>
      </c>
      <c r="F30" s="12" t="s">
        <v>105</v>
      </c>
      <c r="G30" s="12" t="s">
        <v>105</v>
      </c>
      <c r="H30" s="12">
        <v>1</v>
      </c>
      <c r="I30" s="12" t="s">
        <v>105</v>
      </c>
      <c r="J30" s="12" t="s">
        <v>105</v>
      </c>
      <c r="K30" s="12">
        <v>1</v>
      </c>
      <c r="L30" s="12" t="s">
        <v>105</v>
      </c>
      <c r="M30" s="12">
        <v>4</v>
      </c>
      <c r="N30" s="12" t="s">
        <v>105</v>
      </c>
      <c r="O30" s="12" t="s">
        <v>105</v>
      </c>
      <c r="P30" s="12">
        <v>7</v>
      </c>
    </row>
    <row r="31" spans="1:38">
      <c r="A31" s="11" t="s">
        <v>18</v>
      </c>
      <c r="B31" s="11" t="s">
        <v>8</v>
      </c>
      <c r="C31" s="12" t="s">
        <v>105</v>
      </c>
      <c r="D31" s="12" t="s">
        <v>105</v>
      </c>
      <c r="E31" s="12" t="s">
        <v>105</v>
      </c>
      <c r="F31" s="12" t="s">
        <v>105</v>
      </c>
      <c r="G31" s="12">
        <v>1</v>
      </c>
      <c r="H31" s="12">
        <v>1</v>
      </c>
      <c r="I31" s="12" t="s">
        <v>105</v>
      </c>
      <c r="J31" s="12" t="s">
        <v>105</v>
      </c>
      <c r="K31" s="12" t="s">
        <v>105</v>
      </c>
      <c r="L31" s="12" t="s">
        <v>105</v>
      </c>
      <c r="M31" s="12">
        <v>4</v>
      </c>
      <c r="N31" s="12">
        <v>1</v>
      </c>
      <c r="O31" s="12" t="s">
        <v>105</v>
      </c>
      <c r="P31" s="12">
        <v>7</v>
      </c>
    </row>
    <row r="32" spans="1:38">
      <c r="A32" s="11" t="s">
        <v>19</v>
      </c>
      <c r="B32" s="13"/>
      <c r="C32" s="12" t="s">
        <v>105</v>
      </c>
      <c r="D32" s="12">
        <v>1</v>
      </c>
      <c r="E32" s="12" t="s">
        <v>105</v>
      </c>
      <c r="F32" s="12" t="s">
        <v>105</v>
      </c>
      <c r="G32" s="12">
        <v>2</v>
      </c>
      <c r="H32" s="12">
        <v>3</v>
      </c>
      <c r="I32" s="12" t="s">
        <v>105</v>
      </c>
      <c r="J32" s="12" t="s">
        <v>105</v>
      </c>
      <c r="K32" s="12">
        <v>1</v>
      </c>
      <c r="L32" s="12">
        <v>5</v>
      </c>
      <c r="M32" s="12">
        <v>8</v>
      </c>
      <c r="N32" s="12">
        <v>2</v>
      </c>
      <c r="O32" s="12">
        <v>1</v>
      </c>
      <c r="P32" s="12">
        <v>23</v>
      </c>
    </row>
    <row r="33" spans="1:17">
      <c r="A33" s="11" t="s">
        <v>20</v>
      </c>
      <c r="B33" s="11">
        <v>35237</v>
      </c>
      <c r="C33" s="12" t="s">
        <v>105</v>
      </c>
      <c r="D33" s="12">
        <v>1</v>
      </c>
      <c r="E33" s="12" t="s">
        <v>105</v>
      </c>
      <c r="F33" s="12" t="s">
        <v>105</v>
      </c>
      <c r="G33" s="12" t="s">
        <v>105</v>
      </c>
      <c r="H33" s="12" t="s">
        <v>105</v>
      </c>
      <c r="I33" s="12" t="s">
        <v>105</v>
      </c>
      <c r="J33" s="12" t="s">
        <v>105</v>
      </c>
      <c r="K33" s="12">
        <v>1</v>
      </c>
      <c r="L33" s="12">
        <v>3</v>
      </c>
      <c r="M33" s="12">
        <v>4</v>
      </c>
      <c r="N33" s="12">
        <v>1</v>
      </c>
      <c r="O33" s="12" t="s">
        <v>105</v>
      </c>
      <c r="P33" s="12">
        <v>10</v>
      </c>
    </row>
    <row r="34" spans="1:17">
      <c r="A34" s="11" t="s">
        <v>20</v>
      </c>
      <c r="B34" s="11">
        <v>35238</v>
      </c>
      <c r="C34" s="12" t="s">
        <v>105</v>
      </c>
      <c r="D34" s="12" t="s">
        <v>105</v>
      </c>
      <c r="E34" s="12" t="s">
        <v>105</v>
      </c>
      <c r="F34" s="12">
        <v>1</v>
      </c>
      <c r="G34" s="12">
        <v>1</v>
      </c>
      <c r="H34" s="12">
        <v>2</v>
      </c>
      <c r="I34" s="12">
        <v>6</v>
      </c>
      <c r="J34" s="12">
        <v>1</v>
      </c>
      <c r="K34" s="12">
        <v>3</v>
      </c>
      <c r="L34" s="12">
        <v>6</v>
      </c>
      <c r="M34" s="12">
        <v>11</v>
      </c>
      <c r="N34" s="12" t="s">
        <v>105</v>
      </c>
      <c r="O34" s="12">
        <v>1</v>
      </c>
      <c r="P34" s="12">
        <v>32</v>
      </c>
    </row>
    <row r="35" spans="1:17">
      <c r="A35" s="11" t="s">
        <v>20</v>
      </c>
      <c r="B35" s="11">
        <v>35239</v>
      </c>
      <c r="C35" s="12" t="s">
        <v>105</v>
      </c>
      <c r="D35" s="12" t="s">
        <v>105</v>
      </c>
      <c r="E35" s="12" t="s">
        <v>105</v>
      </c>
      <c r="F35" s="12" t="s">
        <v>105</v>
      </c>
      <c r="G35" s="12" t="s">
        <v>105</v>
      </c>
      <c r="H35" s="12" t="s">
        <v>105</v>
      </c>
      <c r="I35" s="12" t="s">
        <v>105</v>
      </c>
      <c r="J35" s="12" t="s">
        <v>105</v>
      </c>
      <c r="K35" s="12">
        <v>2</v>
      </c>
      <c r="L35" s="12">
        <v>1</v>
      </c>
      <c r="M35" s="12" t="s">
        <v>105</v>
      </c>
      <c r="N35" s="12" t="s">
        <v>105</v>
      </c>
      <c r="O35" s="12">
        <v>3</v>
      </c>
      <c r="P35" s="12">
        <v>6</v>
      </c>
    </row>
    <row r="36" spans="1:17">
      <c r="A36" s="11" t="s">
        <v>20</v>
      </c>
      <c r="B36" s="11">
        <v>35244</v>
      </c>
      <c r="C36" s="12">
        <v>2</v>
      </c>
      <c r="D36" s="12">
        <v>3</v>
      </c>
      <c r="E36" s="12" t="s">
        <v>105</v>
      </c>
      <c r="F36" s="12">
        <v>3</v>
      </c>
      <c r="G36" s="12">
        <v>4</v>
      </c>
      <c r="H36" s="12">
        <v>6</v>
      </c>
      <c r="I36" s="12">
        <v>7</v>
      </c>
      <c r="J36" s="12">
        <v>4</v>
      </c>
      <c r="K36" s="12">
        <v>1</v>
      </c>
      <c r="L36" s="12">
        <v>10</v>
      </c>
      <c r="M36" s="12">
        <v>17</v>
      </c>
      <c r="N36" s="12" t="s">
        <v>105</v>
      </c>
      <c r="O36" s="12">
        <v>4</v>
      </c>
      <c r="P36" s="12">
        <v>61</v>
      </c>
    </row>
    <row r="37" spans="1:17">
      <c r="A37" s="11" t="s">
        <v>20</v>
      </c>
      <c r="B37" s="11">
        <v>35248</v>
      </c>
      <c r="C37" s="12">
        <v>1</v>
      </c>
      <c r="D37" s="12">
        <v>1</v>
      </c>
      <c r="E37" s="12" t="s">
        <v>105</v>
      </c>
      <c r="F37" s="12" t="s">
        <v>105</v>
      </c>
      <c r="G37" s="12">
        <v>1</v>
      </c>
      <c r="H37" s="12">
        <v>1</v>
      </c>
      <c r="I37" s="12" t="s">
        <v>105</v>
      </c>
      <c r="J37" s="12" t="s">
        <v>105</v>
      </c>
      <c r="K37" s="12" t="s">
        <v>105</v>
      </c>
      <c r="L37" s="12">
        <v>2</v>
      </c>
      <c r="M37" s="12">
        <v>2</v>
      </c>
      <c r="N37" s="12" t="s">
        <v>105</v>
      </c>
      <c r="O37" s="12" t="s">
        <v>105</v>
      </c>
      <c r="P37" s="12">
        <v>8</v>
      </c>
    </row>
    <row r="38" spans="1:17">
      <c r="A38" s="11" t="s">
        <v>20</v>
      </c>
      <c r="B38" s="11">
        <v>36344</v>
      </c>
      <c r="C38" s="12" t="s">
        <v>105</v>
      </c>
      <c r="D38" s="12">
        <v>1</v>
      </c>
      <c r="E38" s="12">
        <v>2</v>
      </c>
      <c r="F38" s="12" t="s">
        <v>105</v>
      </c>
      <c r="G38" s="12">
        <v>1</v>
      </c>
      <c r="H38" s="12">
        <v>1</v>
      </c>
      <c r="I38" s="12" t="s">
        <v>105</v>
      </c>
      <c r="J38" s="12" t="s">
        <v>105</v>
      </c>
      <c r="K38" s="12" t="s">
        <v>105</v>
      </c>
      <c r="L38" s="12">
        <v>4</v>
      </c>
      <c r="M38" s="12">
        <v>1</v>
      </c>
      <c r="N38" s="12" t="s">
        <v>105</v>
      </c>
      <c r="O38" s="12" t="s">
        <v>105</v>
      </c>
      <c r="P38" s="12">
        <v>10</v>
      </c>
    </row>
    <row r="39" spans="1:17">
      <c r="A39" s="11" t="s">
        <v>20</v>
      </c>
      <c r="B39" s="11" t="s">
        <v>8</v>
      </c>
      <c r="C39" s="12">
        <v>1</v>
      </c>
      <c r="D39" s="12">
        <v>1</v>
      </c>
      <c r="E39" s="12">
        <v>2</v>
      </c>
      <c r="F39" s="12">
        <v>2</v>
      </c>
      <c r="G39" s="12">
        <v>2</v>
      </c>
      <c r="H39" s="12">
        <v>1</v>
      </c>
      <c r="I39" s="12">
        <v>1</v>
      </c>
      <c r="J39" s="12">
        <v>3</v>
      </c>
      <c r="K39" s="12">
        <v>1</v>
      </c>
      <c r="L39" s="12">
        <v>28</v>
      </c>
      <c r="M39" s="12">
        <v>21</v>
      </c>
      <c r="N39" s="12">
        <v>4</v>
      </c>
      <c r="O39" s="12">
        <v>8</v>
      </c>
      <c r="P39" s="12">
        <v>75</v>
      </c>
    </row>
    <row r="40" spans="1:17">
      <c r="A40" s="11" t="s">
        <v>21</v>
      </c>
      <c r="B40" s="13"/>
      <c r="C40" s="12">
        <v>4</v>
      </c>
      <c r="D40" s="12">
        <v>7</v>
      </c>
      <c r="E40" s="12">
        <v>4</v>
      </c>
      <c r="F40" s="12">
        <v>6</v>
      </c>
      <c r="G40" s="12">
        <v>9</v>
      </c>
      <c r="H40" s="12">
        <v>11</v>
      </c>
      <c r="I40" s="12">
        <v>14</v>
      </c>
      <c r="J40" s="12">
        <v>8</v>
      </c>
      <c r="K40" s="12">
        <v>8</v>
      </c>
      <c r="L40" s="12">
        <v>54</v>
      </c>
      <c r="M40" s="12">
        <v>56</v>
      </c>
      <c r="N40" s="12">
        <v>5</v>
      </c>
      <c r="O40" s="12">
        <v>16</v>
      </c>
      <c r="P40" s="12">
        <v>202</v>
      </c>
    </row>
    <row r="41" spans="1:17">
      <c r="A41" s="11" t="s">
        <v>22</v>
      </c>
      <c r="B41" s="11" t="s">
        <v>8</v>
      </c>
      <c r="C41" s="12" t="s">
        <v>105</v>
      </c>
      <c r="D41" s="12" t="s">
        <v>105</v>
      </c>
      <c r="E41" s="12" t="s">
        <v>105</v>
      </c>
      <c r="F41" s="12" t="s">
        <v>105</v>
      </c>
      <c r="G41" s="12" t="s">
        <v>105</v>
      </c>
      <c r="H41" s="12" t="s">
        <v>105</v>
      </c>
      <c r="I41" s="12">
        <v>2</v>
      </c>
      <c r="J41" s="12" t="s">
        <v>105</v>
      </c>
      <c r="K41" s="12" t="s">
        <v>105</v>
      </c>
      <c r="L41" s="12">
        <v>9</v>
      </c>
      <c r="M41" s="12">
        <v>5</v>
      </c>
      <c r="N41" s="12">
        <v>1</v>
      </c>
      <c r="O41" s="12">
        <v>3</v>
      </c>
      <c r="P41" s="12">
        <v>20</v>
      </c>
    </row>
    <row r="42" spans="1:17">
      <c r="A42" s="11" t="s">
        <v>23</v>
      </c>
      <c r="B42" s="13"/>
      <c r="C42" s="12" t="s">
        <v>105</v>
      </c>
      <c r="D42" s="12" t="s">
        <v>105</v>
      </c>
      <c r="E42" s="12" t="s">
        <v>105</v>
      </c>
      <c r="F42" s="12" t="s">
        <v>105</v>
      </c>
      <c r="G42" s="12" t="s">
        <v>105</v>
      </c>
      <c r="H42" s="12" t="s">
        <v>105</v>
      </c>
      <c r="I42" s="12">
        <v>2</v>
      </c>
      <c r="J42" s="12" t="s">
        <v>105</v>
      </c>
      <c r="K42" s="12" t="s">
        <v>105</v>
      </c>
      <c r="L42" s="12">
        <v>9</v>
      </c>
      <c r="M42" s="12">
        <v>5</v>
      </c>
      <c r="N42" s="12">
        <v>1</v>
      </c>
      <c r="O42" s="12">
        <v>3</v>
      </c>
      <c r="P42" s="12">
        <v>20</v>
      </c>
      <c r="Q42" s="20"/>
    </row>
    <row r="43" spans="1:17">
      <c r="A43" s="13"/>
      <c r="B43" s="13"/>
      <c r="C43" s="12">
        <v>5</v>
      </c>
      <c r="D43" s="12">
        <v>15</v>
      </c>
      <c r="E43" s="12">
        <v>17</v>
      </c>
      <c r="F43" s="12">
        <v>13</v>
      </c>
      <c r="G43" s="12">
        <v>26</v>
      </c>
      <c r="H43" s="12">
        <v>26</v>
      </c>
      <c r="I43" s="12">
        <v>36</v>
      </c>
      <c r="J43" s="12">
        <v>20</v>
      </c>
      <c r="K43" s="12">
        <v>22</v>
      </c>
      <c r="L43" s="12">
        <v>153</v>
      </c>
      <c r="M43" s="12">
        <v>158</v>
      </c>
      <c r="N43" s="12">
        <v>18</v>
      </c>
      <c r="O43" s="12">
        <v>35</v>
      </c>
      <c r="P43" s="12">
        <v>544</v>
      </c>
    </row>
    <row r="49" s="20" customFormat="1"/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5"/>
  <sheetViews>
    <sheetView topLeftCell="A11" workbookViewId="0">
      <selection activeCell="A6" sqref="A6:P39"/>
    </sheetView>
  </sheetViews>
  <sheetFormatPr defaultRowHeight="15"/>
  <cols>
    <col min="1" max="1" width="20.140625" customWidth="1"/>
    <col min="2" max="2" width="14.42578125" customWidth="1"/>
    <col min="3" max="3" width="14" customWidth="1"/>
    <col min="16" max="16" width="13.42578125" customWidth="1"/>
  </cols>
  <sheetData>
    <row r="1" spans="1:16" ht="18.75">
      <c r="A1" s="18" t="s">
        <v>50</v>
      </c>
      <c r="B1" s="25"/>
      <c r="C1" s="25"/>
      <c r="D1" s="25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33"/>
      <c r="B4" s="133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 t="s">
        <v>105</v>
      </c>
      <c r="D6" s="12" t="s">
        <v>105</v>
      </c>
      <c r="E6" s="12" t="s">
        <v>105</v>
      </c>
      <c r="F6" s="12" t="s">
        <v>105</v>
      </c>
      <c r="G6" s="12">
        <v>1</v>
      </c>
      <c r="H6" s="12" t="s">
        <v>105</v>
      </c>
      <c r="I6" s="12" t="s">
        <v>105</v>
      </c>
      <c r="J6" s="12" t="s">
        <v>105</v>
      </c>
      <c r="K6" s="12" t="s">
        <v>105</v>
      </c>
      <c r="L6" s="12">
        <v>2</v>
      </c>
      <c r="M6" s="12">
        <v>1</v>
      </c>
      <c r="N6" s="12" t="s">
        <v>105</v>
      </c>
      <c r="O6" s="12" t="s">
        <v>105</v>
      </c>
      <c r="P6" s="12">
        <v>4</v>
      </c>
    </row>
    <row r="7" spans="1:16">
      <c r="A7" s="11" t="s">
        <v>7</v>
      </c>
      <c r="B7" s="11">
        <v>34231</v>
      </c>
      <c r="C7" s="12" t="s">
        <v>105</v>
      </c>
      <c r="D7" s="12">
        <v>2</v>
      </c>
      <c r="E7" s="12">
        <v>3</v>
      </c>
      <c r="F7" s="12" t="s">
        <v>105</v>
      </c>
      <c r="G7" s="12">
        <v>1</v>
      </c>
      <c r="H7" s="12" t="s">
        <v>105</v>
      </c>
      <c r="I7" s="12">
        <v>1</v>
      </c>
      <c r="J7" s="12">
        <v>1</v>
      </c>
      <c r="K7" s="12" t="s">
        <v>105</v>
      </c>
      <c r="L7" s="12">
        <v>4</v>
      </c>
      <c r="M7" s="12">
        <v>2</v>
      </c>
      <c r="N7" s="12" t="s">
        <v>105</v>
      </c>
      <c r="O7" s="12" t="s">
        <v>105</v>
      </c>
      <c r="P7" s="12">
        <v>14</v>
      </c>
    </row>
    <row r="8" spans="1:16">
      <c r="A8" s="11" t="s">
        <v>7</v>
      </c>
      <c r="B8" s="11">
        <v>34236</v>
      </c>
      <c r="C8" s="12" t="s">
        <v>105</v>
      </c>
      <c r="D8" s="12" t="s">
        <v>105</v>
      </c>
      <c r="E8" s="12">
        <v>1</v>
      </c>
      <c r="F8" s="12" t="s">
        <v>105</v>
      </c>
      <c r="G8" s="12" t="s">
        <v>105</v>
      </c>
      <c r="H8" s="12" t="s">
        <v>105</v>
      </c>
      <c r="I8" s="12">
        <v>1</v>
      </c>
      <c r="J8" s="12">
        <v>1</v>
      </c>
      <c r="K8" s="12">
        <v>1</v>
      </c>
      <c r="L8" s="12">
        <v>4</v>
      </c>
      <c r="M8" s="12">
        <v>5</v>
      </c>
      <c r="N8" s="12" t="s">
        <v>105</v>
      </c>
      <c r="O8" s="12" t="s">
        <v>105</v>
      </c>
      <c r="P8" s="12">
        <v>13</v>
      </c>
    </row>
    <row r="9" spans="1:16">
      <c r="A9" s="11" t="s">
        <v>7</v>
      </c>
      <c r="B9" s="11" t="s">
        <v>8</v>
      </c>
      <c r="C9" s="12" t="s">
        <v>105</v>
      </c>
      <c r="D9" s="12" t="s">
        <v>105</v>
      </c>
      <c r="E9" s="12" t="s">
        <v>105</v>
      </c>
      <c r="F9" s="12" t="s">
        <v>105</v>
      </c>
      <c r="G9" s="12" t="s">
        <v>105</v>
      </c>
      <c r="H9" s="12" t="s">
        <v>105</v>
      </c>
      <c r="I9" s="12">
        <v>1</v>
      </c>
      <c r="J9" s="12" t="s">
        <v>105</v>
      </c>
      <c r="K9" s="12" t="s">
        <v>105</v>
      </c>
      <c r="L9" s="12">
        <v>1</v>
      </c>
      <c r="M9" s="12">
        <v>1</v>
      </c>
      <c r="N9" s="12" t="s">
        <v>105</v>
      </c>
      <c r="O9" s="12" t="s">
        <v>105</v>
      </c>
      <c r="P9" s="12">
        <v>3</v>
      </c>
    </row>
    <row r="10" spans="1:16">
      <c r="A10" s="11" t="s">
        <v>9</v>
      </c>
      <c r="B10" s="13"/>
      <c r="C10" s="12" t="s">
        <v>105</v>
      </c>
      <c r="D10" s="12">
        <v>2</v>
      </c>
      <c r="E10" s="12">
        <v>4</v>
      </c>
      <c r="F10" s="12" t="s">
        <v>105</v>
      </c>
      <c r="G10" s="12">
        <v>2</v>
      </c>
      <c r="H10" s="12" t="s">
        <v>105</v>
      </c>
      <c r="I10" s="12">
        <v>3</v>
      </c>
      <c r="J10" s="12">
        <v>2</v>
      </c>
      <c r="K10" s="12">
        <v>1</v>
      </c>
      <c r="L10" s="12">
        <v>11</v>
      </c>
      <c r="M10" s="12">
        <v>9</v>
      </c>
      <c r="N10" s="12" t="s">
        <v>105</v>
      </c>
      <c r="O10" s="12" t="s">
        <v>105</v>
      </c>
      <c r="P10" s="12">
        <v>34</v>
      </c>
    </row>
    <row r="11" spans="1:16">
      <c r="A11" s="11" t="s">
        <v>10</v>
      </c>
      <c r="B11" s="11">
        <v>36532</v>
      </c>
      <c r="C11" s="12" t="s">
        <v>105</v>
      </c>
      <c r="D11" s="12" t="s">
        <v>105</v>
      </c>
      <c r="E11" s="12">
        <v>1</v>
      </c>
      <c r="F11" s="12" t="s">
        <v>105</v>
      </c>
      <c r="G11" s="12" t="s">
        <v>105</v>
      </c>
      <c r="H11" s="12">
        <v>2</v>
      </c>
      <c r="I11" s="12">
        <v>1</v>
      </c>
      <c r="J11" s="12">
        <v>1</v>
      </c>
      <c r="K11" s="12">
        <v>1</v>
      </c>
      <c r="L11" s="12">
        <v>2</v>
      </c>
      <c r="M11" s="12">
        <v>3</v>
      </c>
      <c r="N11" s="12" t="s">
        <v>105</v>
      </c>
      <c r="O11" s="12">
        <v>1</v>
      </c>
      <c r="P11" s="12">
        <v>12</v>
      </c>
    </row>
    <row r="12" spans="1:16">
      <c r="A12" s="11" t="s">
        <v>10</v>
      </c>
      <c r="B12" s="11">
        <v>36543</v>
      </c>
      <c r="C12" s="12" t="s">
        <v>105</v>
      </c>
      <c r="D12" s="12" t="s">
        <v>105</v>
      </c>
      <c r="E12" s="12" t="s">
        <v>105</v>
      </c>
      <c r="F12" s="12" t="s">
        <v>105</v>
      </c>
      <c r="G12" s="12" t="s">
        <v>105</v>
      </c>
      <c r="H12" s="12" t="s">
        <v>105</v>
      </c>
      <c r="I12" s="12" t="s">
        <v>105</v>
      </c>
      <c r="J12" s="12" t="s">
        <v>105</v>
      </c>
      <c r="K12" s="12">
        <v>1</v>
      </c>
      <c r="L12" s="12">
        <v>3</v>
      </c>
      <c r="M12" s="12">
        <v>4</v>
      </c>
      <c r="N12" s="12">
        <v>1</v>
      </c>
      <c r="O12" s="12" t="s">
        <v>105</v>
      </c>
      <c r="P12" s="12">
        <v>9</v>
      </c>
    </row>
    <row r="13" spans="1:16">
      <c r="A13" s="11" t="s">
        <v>10</v>
      </c>
      <c r="B13" s="11" t="s">
        <v>8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 t="s">
        <v>105</v>
      </c>
      <c r="I13" s="12" t="s">
        <v>105</v>
      </c>
      <c r="J13" s="12" t="s">
        <v>105</v>
      </c>
      <c r="K13" s="12" t="s">
        <v>105</v>
      </c>
      <c r="L13" s="12" t="s">
        <v>105</v>
      </c>
      <c r="M13" s="12">
        <v>1</v>
      </c>
      <c r="N13" s="12" t="s">
        <v>105</v>
      </c>
      <c r="O13" s="12" t="s">
        <v>105</v>
      </c>
      <c r="P13" s="12">
        <v>1</v>
      </c>
    </row>
    <row r="14" spans="1:16">
      <c r="A14" s="11" t="s">
        <v>11</v>
      </c>
      <c r="B14" s="13"/>
      <c r="C14" s="12" t="s">
        <v>105</v>
      </c>
      <c r="D14" s="12" t="s">
        <v>105</v>
      </c>
      <c r="E14" s="12">
        <v>1</v>
      </c>
      <c r="F14" s="12" t="s">
        <v>105</v>
      </c>
      <c r="G14" s="12" t="s">
        <v>105</v>
      </c>
      <c r="H14" s="12">
        <v>2</v>
      </c>
      <c r="I14" s="12">
        <v>1</v>
      </c>
      <c r="J14" s="12">
        <v>1</v>
      </c>
      <c r="K14" s="12">
        <v>2</v>
      </c>
      <c r="L14" s="12">
        <v>5</v>
      </c>
      <c r="M14" s="12">
        <v>8</v>
      </c>
      <c r="N14" s="12">
        <v>1</v>
      </c>
      <c r="O14" s="12">
        <v>1</v>
      </c>
      <c r="P14" s="12">
        <v>22</v>
      </c>
    </row>
    <row r="15" spans="1:16">
      <c r="A15" s="11" t="s">
        <v>12</v>
      </c>
      <c r="B15" s="11">
        <v>34135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>
        <v>1</v>
      </c>
      <c r="K15" s="12">
        <v>1</v>
      </c>
      <c r="L15" s="12">
        <v>1</v>
      </c>
      <c r="M15" s="12">
        <v>2</v>
      </c>
      <c r="N15" s="12" t="s">
        <v>105</v>
      </c>
      <c r="O15" s="12" t="s">
        <v>105</v>
      </c>
      <c r="P15" s="12">
        <v>5</v>
      </c>
    </row>
    <row r="16" spans="1:16">
      <c r="A16" s="11" t="s">
        <v>12</v>
      </c>
      <c r="B16" s="11" t="s">
        <v>8</v>
      </c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>
        <v>2</v>
      </c>
      <c r="K16" s="12" t="s">
        <v>105</v>
      </c>
      <c r="L16" s="12">
        <v>1</v>
      </c>
      <c r="M16" s="12">
        <v>6</v>
      </c>
      <c r="N16" s="12">
        <v>1</v>
      </c>
      <c r="O16" s="12" t="s">
        <v>105</v>
      </c>
      <c r="P16" s="12">
        <v>10</v>
      </c>
    </row>
    <row r="17" spans="1:16">
      <c r="A17" s="11" t="s">
        <v>13</v>
      </c>
      <c r="B17" s="13"/>
      <c r="C17" s="12" t="s">
        <v>105</v>
      </c>
      <c r="D17" s="12" t="s">
        <v>105</v>
      </c>
      <c r="E17" s="12" t="s">
        <v>105</v>
      </c>
      <c r="F17" s="12" t="s">
        <v>105</v>
      </c>
      <c r="G17" s="12" t="s">
        <v>105</v>
      </c>
      <c r="H17" s="12" t="s">
        <v>105</v>
      </c>
      <c r="I17" s="12" t="s">
        <v>105</v>
      </c>
      <c r="J17" s="12">
        <v>3</v>
      </c>
      <c r="K17" s="12">
        <v>1</v>
      </c>
      <c r="L17" s="12">
        <v>2</v>
      </c>
      <c r="M17" s="12">
        <v>8</v>
      </c>
      <c r="N17" s="12">
        <v>1</v>
      </c>
      <c r="O17" s="12" t="s">
        <v>105</v>
      </c>
      <c r="P17" s="12">
        <v>15</v>
      </c>
    </row>
    <row r="18" spans="1:16">
      <c r="A18" s="11" t="s">
        <v>14</v>
      </c>
      <c r="B18" s="11" t="s">
        <v>8</v>
      </c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1</v>
      </c>
      <c r="K18" s="12" t="s">
        <v>105</v>
      </c>
      <c r="L18" s="12">
        <v>4</v>
      </c>
      <c r="M18" s="12">
        <v>6</v>
      </c>
      <c r="N18" s="12" t="s">
        <v>105</v>
      </c>
      <c r="O18" s="12" t="s">
        <v>105</v>
      </c>
      <c r="P18" s="12">
        <v>11</v>
      </c>
    </row>
    <row r="19" spans="1:16">
      <c r="A19" s="11" t="s">
        <v>15</v>
      </c>
      <c r="B19" s="13"/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 t="s">
        <v>105</v>
      </c>
      <c r="I19" s="12" t="s">
        <v>105</v>
      </c>
      <c r="J19" s="12">
        <v>1</v>
      </c>
      <c r="K19" s="12" t="s">
        <v>105</v>
      </c>
      <c r="L19" s="12">
        <v>4</v>
      </c>
      <c r="M19" s="12">
        <v>6</v>
      </c>
      <c r="N19" s="12" t="s">
        <v>105</v>
      </c>
      <c r="O19" s="12" t="s">
        <v>105</v>
      </c>
      <c r="P19" s="12">
        <v>11</v>
      </c>
    </row>
    <row r="20" spans="1:16">
      <c r="A20" s="11" t="s">
        <v>16</v>
      </c>
      <c r="B20" s="11">
        <v>36232</v>
      </c>
      <c r="C20" s="12" t="s">
        <v>105</v>
      </c>
      <c r="D20" s="12" t="s">
        <v>105</v>
      </c>
      <c r="E20" s="12">
        <v>1</v>
      </c>
      <c r="F20" s="12" t="s">
        <v>105</v>
      </c>
      <c r="G20" s="12">
        <v>2</v>
      </c>
      <c r="H20" s="12" t="s">
        <v>105</v>
      </c>
      <c r="I20" s="12">
        <v>1</v>
      </c>
      <c r="J20" s="12" t="s">
        <v>105</v>
      </c>
      <c r="K20" s="12" t="s">
        <v>105</v>
      </c>
      <c r="L20" s="12">
        <v>4</v>
      </c>
      <c r="M20" s="12">
        <v>3</v>
      </c>
      <c r="N20" s="12" t="s">
        <v>105</v>
      </c>
      <c r="O20" s="12" t="s">
        <v>105</v>
      </c>
      <c r="P20" s="12">
        <v>11</v>
      </c>
    </row>
    <row r="21" spans="1:16">
      <c r="A21" s="11" t="s">
        <v>16</v>
      </c>
      <c r="B21" s="11">
        <v>36240</v>
      </c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 t="s">
        <v>105</v>
      </c>
      <c r="I21" s="12" t="s">
        <v>105</v>
      </c>
      <c r="J21" s="12" t="s">
        <v>105</v>
      </c>
      <c r="K21" s="12" t="s">
        <v>105</v>
      </c>
      <c r="L21" s="12" t="s">
        <v>105</v>
      </c>
      <c r="M21" s="12" t="s">
        <v>105</v>
      </c>
      <c r="N21" s="12" t="s">
        <v>105</v>
      </c>
      <c r="O21" s="12">
        <v>2</v>
      </c>
      <c r="P21" s="12">
        <v>2</v>
      </c>
    </row>
    <row r="22" spans="1:16">
      <c r="A22" s="11" t="s">
        <v>16</v>
      </c>
      <c r="B22" s="11">
        <v>36254</v>
      </c>
      <c r="C22" s="12" t="s">
        <v>105</v>
      </c>
      <c r="D22" s="12" t="s">
        <v>105</v>
      </c>
      <c r="E22" s="12" t="s">
        <v>105</v>
      </c>
      <c r="F22" s="12" t="s">
        <v>105</v>
      </c>
      <c r="G22" s="12" t="s">
        <v>105</v>
      </c>
      <c r="H22" s="12" t="s">
        <v>105</v>
      </c>
      <c r="I22" s="12">
        <v>1</v>
      </c>
      <c r="J22" s="12" t="s">
        <v>105</v>
      </c>
      <c r="K22" s="12">
        <v>1</v>
      </c>
      <c r="L22" s="12" t="s">
        <v>105</v>
      </c>
      <c r="M22" s="12">
        <v>4</v>
      </c>
      <c r="N22" s="12" t="s">
        <v>105</v>
      </c>
      <c r="O22" s="12">
        <v>2</v>
      </c>
      <c r="P22" s="12">
        <v>8</v>
      </c>
    </row>
    <row r="23" spans="1:16">
      <c r="A23" s="11" t="s">
        <v>16</v>
      </c>
      <c r="B23" s="11">
        <v>36256</v>
      </c>
      <c r="C23" s="12" t="s">
        <v>105</v>
      </c>
      <c r="D23" s="12" t="s">
        <v>105</v>
      </c>
      <c r="E23" s="12" t="s">
        <v>105</v>
      </c>
      <c r="F23" s="12" t="s">
        <v>105</v>
      </c>
      <c r="G23" s="12">
        <v>1</v>
      </c>
      <c r="H23" s="12">
        <v>1</v>
      </c>
      <c r="I23" s="12">
        <v>1</v>
      </c>
      <c r="J23" s="12" t="s">
        <v>105</v>
      </c>
      <c r="K23" s="12">
        <v>1</v>
      </c>
      <c r="L23" s="12">
        <v>2</v>
      </c>
      <c r="M23" s="12">
        <v>2</v>
      </c>
      <c r="N23" s="12" t="s">
        <v>105</v>
      </c>
      <c r="O23" s="12" t="s">
        <v>105</v>
      </c>
      <c r="P23" s="12">
        <v>8</v>
      </c>
    </row>
    <row r="24" spans="1:16">
      <c r="A24" s="11" t="s">
        <v>16</v>
      </c>
      <c r="B24" s="11" t="s">
        <v>8</v>
      </c>
      <c r="C24" s="12" t="s">
        <v>105</v>
      </c>
      <c r="D24" s="12">
        <v>1</v>
      </c>
      <c r="E24" s="12" t="s">
        <v>105</v>
      </c>
      <c r="F24" s="12" t="s">
        <v>105</v>
      </c>
      <c r="G24" s="12" t="s">
        <v>105</v>
      </c>
      <c r="H24" s="12" t="s">
        <v>105</v>
      </c>
      <c r="I24" s="12" t="s">
        <v>105</v>
      </c>
      <c r="J24" s="12" t="s">
        <v>105</v>
      </c>
      <c r="K24" s="12">
        <v>1</v>
      </c>
      <c r="L24" s="12">
        <v>1</v>
      </c>
      <c r="M24" s="12" t="s">
        <v>105</v>
      </c>
      <c r="N24" s="12">
        <v>1</v>
      </c>
      <c r="O24" s="12" t="s">
        <v>105</v>
      </c>
      <c r="P24" s="12">
        <v>4</v>
      </c>
    </row>
    <row r="25" spans="1:16">
      <c r="A25" s="11" t="s">
        <v>17</v>
      </c>
      <c r="B25" s="13"/>
      <c r="C25" s="12" t="s">
        <v>105</v>
      </c>
      <c r="D25" s="12">
        <v>1</v>
      </c>
      <c r="E25" s="12">
        <v>1</v>
      </c>
      <c r="F25" s="12" t="s">
        <v>105</v>
      </c>
      <c r="G25" s="12">
        <v>3</v>
      </c>
      <c r="H25" s="12">
        <v>1</v>
      </c>
      <c r="I25" s="12">
        <v>3</v>
      </c>
      <c r="J25" s="12" t="s">
        <v>105</v>
      </c>
      <c r="K25" s="12">
        <v>3</v>
      </c>
      <c r="L25" s="12">
        <v>7</v>
      </c>
      <c r="M25" s="12">
        <v>9</v>
      </c>
      <c r="N25" s="12">
        <v>1</v>
      </c>
      <c r="O25" s="12">
        <v>4</v>
      </c>
      <c r="P25" s="12">
        <v>33</v>
      </c>
    </row>
    <row r="26" spans="1:16">
      <c r="A26" s="11" t="s">
        <v>18</v>
      </c>
      <c r="B26" s="11">
        <v>36443</v>
      </c>
      <c r="C26" s="12" t="s">
        <v>105</v>
      </c>
      <c r="D26" s="12">
        <v>1</v>
      </c>
      <c r="E26" s="12" t="s">
        <v>105</v>
      </c>
      <c r="F26" s="12" t="s">
        <v>105</v>
      </c>
      <c r="G26" s="12" t="s">
        <v>105</v>
      </c>
      <c r="H26" s="12" t="s">
        <v>105</v>
      </c>
      <c r="I26" s="12" t="s">
        <v>105</v>
      </c>
      <c r="J26" s="12" t="s">
        <v>105</v>
      </c>
      <c r="K26" s="12" t="s">
        <v>105</v>
      </c>
      <c r="L26" s="12" t="s">
        <v>105</v>
      </c>
      <c r="M26" s="12">
        <v>1</v>
      </c>
      <c r="N26" s="12" t="s">
        <v>105</v>
      </c>
      <c r="O26" s="12" t="s">
        <v>105</v>
      </c>
      <c r="P26" s="12">
        <v>2</v>
      </c>
    </row>
    <row r="27" spans="1:16">
      <c r="A27" s="11" t="s">
        <v>18</v>
      </c>
      <c r="B27" s="11" t="s">
        <v>8</v>
      </c>
      <c r="C27" s="12" t="s">
        <v>105</v>
      </c>
      <c r="D27" s="12" t="s">
        <v>105</v>
      </c>
      <c r="E27" s="12" t="s">
        <v>105</v>
      </c>
      <c r="F27" s="12" t="s">
        <v>105</v>
      </c>
      <c r="G27" s="12" t="s">
        <v>105</v>
      </c>
      <c r="H27" s="12" t="s">
        <v>105</v>
      </c>
      <c r="I27" s="12" t="s">
        <v>105</v>
      </c>
      <c r="J27" s="12" t="s">
        <v>105</v>
      </c>
      <c r="K27" s="12" t="s">
        <v>105</v>
      </c>
      <c r="L27" s="12" t="s">
        <v>105</v>
      </c>
      <c r="M27" s="12">
        <v>1</v>
      </c>
      <c r="N27" s="12">
        <v>1</v>
      </c>
      <c r="O27" s="12" t="s">
        <v>105</v>
      </c>
      <c r="P27" s="12">
        <v>2</v>
      </c>
    </row>
    <row r="28" spans="1:16">
      <c r="A28" s="11" t="s">
        <v>19</v>
      </c>
      <c r="B28" s="13"/>
      <c r="C28" s="12" t="s">
        <v>105</v>
      </c>
      <c r="D28" s="12">
        <v>1</v>
      </c>
      <c r="E28" s="12" t="s">
        <v>105</v>
      </c>
      <c r="F28" s="12" t="s">
        <v>105</v>
      </c>
      <c r="G28" s="12" t="s">
        <v>105</v>
      </c>
      <c r="H28" s="12" t="s">
        <v>105</v>
      </c>
      <c r="I28" s="12" t="s">
        <v>105</v>
      </c>
      <c r="J28" s="12" t="s">
        <v>105</v>
      </c>
      <c r="K28" s="12" t="s">
        <v>105</v>
      </c>
      <c r="L28" s="12" t="s">
        <v>105</v>
      </c>
      <c r="M28" s="12">
        <v>2</v>
      </c>
      <c r="N28" s="12">
        <v>1</v>
      </c>
      <c r="O28" s="12" t="s">
        <v>105</v>
      </c>
      <c r="P28" s="12">
        <v>4</v>
      </c>
    </row>
    <row r="29" spans="1:16">
      <c r="A29" s="11" t="s">
        <v>20</v>
      </c>
      <c r="B29" s="11">
        <v>35237</v>
      </c>
      <c r="C29" s="12" t="s">
        <v>105</v>
      </c>
      <c r="D29" s="12">
        <v>1</v>
      </c>
      <c r="E29" s="12" t="s">
        <v>105</v>
      </c>
      <c r="F29" s="12" t="s">
        <v>105</v>
      </c>
      <c r="G29" s="12" t="s">
        <v>105</v>
      </c>
      <c r="H29" s="12" t="s">
        <v>105</v>
      </c>
      <c r="I29" s="12" t="s">
        <v>105</v>
      </c>
      <c r="J29" s="12" t="s">
        <v>105</v>
      </c>
      <c r="K29" s="12" t="s">
        <v>105</v>
      </c>
      <c r="L29" s="12" t="s">
        <v>105</v>
      </c>
      <c r="M29" s="12" t="s">
        <v>105</v>
      </c>
      <c r="N29" s="12">
        <v>1</v>
      </c>
      <c r="O29" s="12" t="s">
        <v>105</v>
      </c>
      <c r="P29" s="12">
        <v>2</v>
      </c>
    </row>
    <row r="30" spans="1:16">
      <c r="A30" s="11" t="s">
        <v>20</v>
      </c>
      <c r="B30" s="11">
        <v>35238</v>
      </c>
      <c r="C30" s="12" t="s">
        <v>105</v>
      </c>
      <c r="D30" s="12" t="s">
        <v>105</v>
      </c>
      <c r="E30" s="12" t="s">
        <v>105</v>
      </c>
      <c r="F30" s="12" t="s">
        <v>105</v>
      </c>
      <c r="G30" s="12" t="s">
        <v>105</v>
      </c>
      <c r="H30" s="12" t="s">
        <v>105</v>
      </c>
      <c r="I30" s="12">
        <v>1</v>
      </c>
      <c r="J30" s="12" t="s">
        <v>105</v>
      </c>
      <c r="K30" s="12">
        <v>1</v>
      </c>
      <c r="L30" s="12">
        <v>2</v>
      </c>
      <c r="M30" s="12">
        <v>2</v>
      </c>
      <c r="N30" s="12" t="s">
        <v>105</v>
      </c>
      <c r="O30" s="12">
        <v>1</v>
      </c>
      <c r="P30" s="12">
        <v>7</v>
      </c>
    </row>
    <row r="31" spans="1:16">
      <c r="A31" s="11" t="s">
        <v>20</v>
      </c>
      <c r="B31" s="11">
        <v>35239</v>
      </c>
      <c r="C31" s="12" t="s">
        <v>105</v>
      </c>
      <c r="D31" s="12" t="s">
        <v>105</v>
      </c>
      <c r="E31" s="12" t="s">
        <v>105</v>
      </c>
      <c r="F31" s="12" t="s">
        <v>105</v>
      </c>
      <c r="G31" s="12" t="s">
        <v>105</v>
      </c>
      <c r="H31" s="12" t="s">
        <v>105</v>
      </c>
      <c r="I31" s="12" t="s">
        <v>105</v>
      </c>
      <c r="J31" s="12" t="s">
        <v>105</v>
      </c>
      <c r="K31" s="12">
        <v>2</v>
      </c>
      <c r="L31" s="12" t="s">
        <v>105</v>
      </c>
      <c r="M31" s="12" t="s">
        <v>105</v>
      </c>
      <c r="N31" s="12" t="s">
        <v>105</v>
      </c>
      <c r="O31" s="12">
        <v>2</v>
      </c>
      <c r="P31" s="12">
        <v>4</v>
      </c>
    </row>
    <row r="32" spans="1:16">
      <c r="A32" s="11" t="s">
        <v>20</v>
      </c>
      <c r="B32" s="11">
        <v>35244</v>
      </c>
      <c r="C32" s="12">
        <v>1</v>
      </c>
      <c r="D32" s="12">
        <v>1</v>
      </c>
      <c r="E32" s="12" t="s">
        <v>105</v>
      </c>
      <c r="F32" s="12" t="s">
        <v>105</v>
      </c>
      <c r="G32" s="12" t="s">
        <v>105</v>
      </c>
      <c r="H32" s="12">
        <v>2</v>
      </c>
      <c r="I32" s="12" t="s">
        <v>105</v>
      </c>
      <c r="J32" s="12" t="s">
        <v>105</v>
      </c>
      <c r="K32" s="12">
        <v>1</v>
      </c>
      <c r="L32" s="12">
        <v>3</v>
      </c>
      <c r="M32" s="12">
        <v>3</v>
      </c>
      <c r="N32" s="12" t="s">
        <v>105</v>
      </c>
      <c r="O32" s="12">
        <v>3</v>
      </c>
      <c r="P32" s="12">
        <v>14</v>
      </c>
    </row>
    <row r="33" spans="1:16">
      <c r="A33" s="11" t="s">
        <v>20</v>
      </c>
      <c r="B33" s="11">
        <v>35248</v>
      </c>
      <c r="C33" s="12">
        <v>1</v>
      </c>
      <c r="D33" s="12">
        <v>1</v>
      </c>
      <c r="E33" s="12" t="s">
        <v>105</v>
      </c>
      <c r="F33" s="12" t="s">
        <v>105</v>
      </c>
      <c r="G33" s="12" t="s">
        <v>105</v>
      </c>
      <c r="H33" s="12">
        <v>1</v>
      </c>
      <c r="I33" s="12" t="s">
        <v>105</v>
      </c>
      <c r="J33" s="12" t="s">
        <v>105</v>
      </c>
      <c r="K33" s="12" t="s">
        <v>105</v>
      </c>
      <c r="L33" s="12">
        <v>2</v>
      </c>
      <c r="M33" s="12" t="s">
        <v>105</v>
      </c>
      <c r="N33" s="12" t="s">
        <v>105</v>
      </c>
      <c r="O33" s="12" t="s">
        <v>105</v>
      </c>
      <c r="P33" s="12">
        <v>5</v>
      </c>
    </row>
    <row r="34" spans="1:16">
      <c r="A34" s="11" t="s">
        <v>20</v>
      </c>
      <c r="B34" s="11">
        <v>36344</v>
      </c>
      <c r="C34" s="12" t="s">
        <v>105</v>
      </c>
      <c r="D34" s="12" t="s">
        <v>105</v>
      </c>
      <c r="E34" s="12">
        <v>2</v>
      </c>
      <c r="F34" s="12" t="s">
        <v>105</v>
      </c>
      <c r="G34" s="12">
        <v>1</v>
      </c>
      <c r="H34" s="12">
        <v>1</v>
      </c>
      <c r="I34" s="12" t="s">
        <v>105</v>
      </c>
      <c r="J34" s="12" t="s">
        <v>105</v>
      </c>
      <c r="K34" s="12" t="s">
        <v>105</v>
      </c>
      <c r="L34" s="12">
        <v>4</v>
      </c>
      <c r="M34" s="12" t="s">
        <v>105</v>
      </c>
      <c r="N34" s="12" t="s">
        <v>105</v>
      </c>
      <c r="O34" s="12" t="s">
        <v>105</v>
      </c>
      <c r="P34" s="12">
        <v>8</v>
      </c>
    </row>
    <row r="35" spans="1:16">
      <c r="A35" s="11" t="s">
        <v>20</v>
      </c>
      <c r="B35" s="11" t="s">
        <v>8</v>
      </c>
      <c r="C35" s="12" t="s">
        <v>105</v>
      </c>
      <c r="D35" s="12">
        <v>1</v>
      </c>
      <c r="E35" s="12" t="s">
        <v>105</v>
      </c>
      <c r="F35" s="12" t="s">
        <v>105</v>
      </c>
      <c r="G35" s="12">
        <v>1</v>
      </c>
      <c r="H35" s="12">
        <v>1</v>
      </c>
      <c r="I35" s="12" t="s">
        <v>105</v>
      </c>
      <c r="J35" s="12" t="s">
        <v>105</v>
      </c>
      <c r="K35" s="12" t="s">
        <v>105</v>
      </c>
      <c r="L35" s="12">
        <v>7</v>
      </c>
      <c r="M35" s="12">
        <v>11</v>
      </c>
      <c r="N35" s="12">
        <v>3</v>
      </c>
      <c r="O35" s="12">
        <v>5</v>
      </c>
      <c r="P35" s="12">
        <v>29</v>
      </c>
    </row>
    <row r="36" spans="1:16">
      <c r="A36" s="11" t="s">
        <v>21</v>
      </c>
      <c r="B36" s="13"/>
      <c r="C36" s="12">
        <v>2</v>
      </c>
      <c r="D36" s="12">
        <v>4</v>
      </c>
      <c r="E36" s="12">
        <v>2</v>
      </c>
      <c r="F36" s="12" t="s">
        <v>105</v>
      </c>
      <c r="G36" s="12">
        <v>2</v>
      </c>
      <c r="H36" s="12">
        <v>5</v>
      </c>
      <c r="I36" s="12">
        <v>1</v>
      </c>
      <c r="J36" s="12" t="s">
        <v>105</v>
      </c>
      <c r="K36" s="12">
        <v>4</v>
      </c>
      <c r="L36" s="12">
        <v>18</v>
      </c>
      <c r="M36" s="12">
        <v>16</v>
      </c>
      <c r="N36" s="12">
        <v>4</v>
      </c>
      <c r="O36" s="12">
        <v>11</v>
      </c>
      <c r="P36" s="12">
        <v>69</v>
      </c>
    </row>
    <row r="37" spans="1:16">
      <c r="A37" s="11" t="s">
        <v>22</v>
      </c>
      <c r="B37" s="11" t="s">
        <v>8</v>
      </c>
      <c r="C37" s="12" t="s">
        <v>105</v>
      </c>
      <c r="D37" s="12" t="s">
        <v>105</v>
      </c>
      <c r="E37" s="12" t="s">
        <v>105</v>
      </c>
      <c r="F37" s="12" t="s">
        <v>105</v>
      </c>
      <c r="G37" s="12" t="s">
        <v>105</v>
      </c>
      <c r="H37" s="12" t="s">
        <v>105</v>
      </c>
      <c r="I37" s="12" t="s">
        <v>105</v>
      </c>
      <c r="J37" s="12" t="s">
        <v>105</v>
      </c>
      <c r="K37" s="12" t="s">
        <v>105</v>
      </c>
      <c r="L37" s="12">
        <v>3</v>
      </c>
      <c r="M37" s="12">
        <v>2</v>
      </c>
      <c r="N37" s="12" t="s">
        <v>105</v>
      </c>
      <c r="O37" s="12">
        <v>3</v>
      </c>
      <c r="P37" s="12">
        <v>8</v>
      </c>
    </row>
    <row r="38" spans="1:16">
      <c r="A38" s="11" t="s">
        <v>23</v>
      </c>
      <c r="B38" s="13"/>
      <c r="C38" s="12" t="s">
        <v>105</v>
      </c>
      <c r="D38" s="12" t="s">
        <v>105</v>
      </c>
      <c r="E38" s="12" t="s">
        <v>105</v>
      </c>
      <c r="F38" s="12" t="s">
        <v>105</v>
      </c>
      <c r="G38" s="12" t="s">
        <v>105</v>
      </c>
      <c r="H38" s="12" t="s">
        <v>105</v>
      </c>
      <c r="I38" s="12" t="s">
        <v>105</v>
      </c>
      <c r="J38" s="12" t="s">
        <v>105</v>
      </c>
      <c r="K38" s="12" t="s">
        <v>105</v>
      </c>
      <c r="L38" s="12">
        <v>3</v>
      </c>
      <c r="M38" s="12">
        <v>2</v>
      </c>
      <c r="N38" s="12" t="s">
        <v>105</v>
      </c>
      <c r="O38" s="12">
        <v>3</v>
      </c>
      <c r="P38" s="12">
        <v>8</v>
      </c>
    </row>
    <row r="39" spans="1:16">
      <c r="A39" s="13"/>
      <c r="B39" s="13"/>
      <c r="C39" s="12">
        <v>2</v>
      </c>
      <c r="D39" s="12">
        <v>8</v>
      </c>
      <c r="E39" s="12">
        <v>8</v>
      </c>
      <c r="F39" s="12" t="s">
        <v>105</v>
      </c>
      <c r="G39" s="12">
        <v>7</v>
      </c>
      <c r="H39" s="12">
        <v>8</v>
      </c>
      <c r="I39" s="12">
        <v>8</v>
      </c>
      <c r="J39" s="12">
        <v>7</v>
      </c>
      <c r="K39" s="12">
        <v>11</v>
      </c>
      <c r="L39" s="12">
        <v>50</v>
      </c>
      <c r="M39" s="12">
        <v>60</v>
      </c>
      <c r="N39" s="12">
        <v>8</v>
      </c>
      <c r="O39" s="12">
        <v>19</v>
      </c>
      <c r="P39" s="12">
        <v>196</v>
      </c>
    </row>
    <row r="45" spans="1:16" s="20" customFormat="1"/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tabSelected="1" workbookViewId="0">
      <selection activeCell="E18" sqref="E18"/>
    </sheetView>
  </sheetViews>
  <sheetFormatPr defaultRowHeight="15"/>
  <cols>
    <col min="1" max="1" width="24.7109375" customWidth="1"/>
    <col min="2" max="2" width="20.5703125" customWidth="1"/>
    <col min="3" max="3" width="20.42578125" customWidth="1"/>
    <col min="4" max="4" width="21.140625" customWidth="1"/>
  </cols>
  <sheetData>
    <row r="1" spans="1:5" ht="18.75">
      <c r="A1" s="23" t="s">
        <v>58</v>
      </c>
      <c r="B1" s="24"/>
    </row>
    <row r="2" spans="1:5">
      <c r="A2" s="134" t="s">
        <v>53</v>
      </c>
      <c r="B2" s="135"/>
      <c r="C2" s="135"/>
      <c r="D2" s="135"/>
      <c r="E2" s="135"/>
    </row>
    <row r="3" spans="1:5">
      <c r="A3" s="136" t="s">
        <v>54</v>
      </c>
      <c r="B3" s="135"/>
      <c r="C3" s="135"/>
      <c r="D3" s="135"/>
      <c r="E3" s="135"/>
    </row>
    <row r="4" spans="1:5">
      <c r="A4" s="14"/>
      <c r="B4" s="133" t="s">
        <v>55</v>
      </c>
      <c r="C4" s="133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2</v>
      </c>
      <c r="C6" s="2">
        <v>19</v>
      </c>
      <c r="D6" s="2">
        <v>21</v>
      </c>
    </row>
    <row r="7" spans="1:5">
      <c r="A7" s="1" t="s">
        <v>10</v>
      </c>
      <c r="B7" s="2">
        <v>3</v>
      </c>
      <c r="C7" s="2">
        <v>15</v>
      </c>
      <c r="D7" s="2">
        <v>18</v>
      </c>
    </row>
    <row r="8" spans="1:5">
      <c r="A8" s="1" t="s">
        <v>12</v>
      </c>
      <c r="B8" s="2">
        <v>0</v>
      </c>
      <c r="C8" s="2">
        <v>5</v>
      </c>
      <c r="D8" s="2">
        <v>5</v>
      </c>
    </row>
    <row r="9" spans="1:5">
      <c r="A9" s="1" t="s">
        <v>14</v>
      </c>
      <c r="B9" s="2">
        <v>0</v>
      </c>
      <c r="C9" s="2">
        <v>3</v>
      </c>
      <c r="D9" s="2">
        <v>3</v>
      </c>
    </row>
    <row r="10" spans="1:5">
      <c r="A10" s="1" t="s">
        <v>16</v>
      </c>
      <c r="B10" s="2">
        <v>3</v>
      </c>
      <c r="C10" s="2">
        <v>12</v>
      </c>
      <c r="D10" s="2">
        <v>15</v>
      </c>
    </row>
    <row r="11" spans="1:5">
      <c r="A11" s="1" t="s">
        <v>18</v>
      </c>
      <c r="B11" s="2">
        <v>2</v>
      </c>
      <c r="C11" s="2">
        <v>7</v>
      </c>
      <c r="D11" s="2">
        <v>9</v>
      </c>
    </row>
    <row r="12" spans="1:5">
      <c r="A12" s="1" t="s">
        <v>20</v>
      </c>
      <c r="B12" s="2">
        <v>8</v>
      </c>
      <c r="C12" s="2">
        <v>40</v>
      </c>
      <c r="D12" s="2">
        <v>48</v>
      </c>
    </row>
    <row r="13" spans="1:5">
      <c r="A13" s="1" t="s">
        <v>22</v>
      </c>
      <c r="B13" s="2">
        <v>0</v>
      </c>
      <c r="C13" s="2">
        <v>4</v>
      </c>
      <c r="D13" s="2">
        <v>4</v>
      </c>
    </row>
    <row r="14" spans="1:5" s="22" customFormat="1" ht="15.75">
      <c r="A14" s="19" t="s">
        <v>101</v>
      </c>
      <c r="B14" s="21">
        <f>SUM(B6:B13)</f>
        <v>18</v>
      </c>
      <c r="C14" s="21">
        <f>SUM(C6:C13)</f>
        <v>105</v>
      </c>
      <c r="D14" s="21">
        <v>123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2025-05-08T15:41:25Z</dcterms:modified>
</cp:coreProperties>
</file>